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HILFE" sheetId="1" r:id="rId1"/>
    <sheet name="Rentabilität" sheetId="2" r:id="rId2"/>
    <sheet name="Liquidität" sheetId="3" r:id="rId3"/>
    <sheet name="Investitionen" sheetId="4" r:id="rId4"/>
    <sheet name="Lebenshaltung" sheetId="5" r:id="rId5"/>
  </sheets>
  <definedNames>
    <definedName name="_xlnm.Print_Area" localSheetId="0">'HILFE'!$B$2:$C$144</definedName>
    <definedName name="_xlnm.Print_Area" localSheetId="3">'Investitionen'!$A$1:$D$76</definedName>
    <definedName name="_xlnm.Print_Area" localSheetId="4">'Lebenshaltung'!$A$1:$E$68</definedName>
    <definedName name="_xlnm.Print_Area" localSheetId="2">'Liquidität'!$A$1:$R$49</definedName>
    <definedName name="_xlnm.Print_Area" localSheetId="1">'Rentabilität'!$A$1:$I$50</definedName>
    <definedName name="Excel_BuiltIn_Print_Area_1">'HILFE'!$A:$D</definedName>
    <definedName name="Excel_BuiltIn_Print_Area_4">'Investitionen'!$A$1:$D$77</definedName>
    <definedName name="Excel_BuiltIn_Print_Area_41">'Investitionen'!$A$1:$D$76</definedName>
  </definedNames>
  <calcPr fullCalcOnLoad="1"/>
</workbook>
</file>

<file path=xl/comments2.xml><?xml version="1.0" encoding="utf-8"?>
<comments xmlns="http://schemas.openxmlformats.org/spreadsheetml/2006/main">
  <authors>
    <author>Sparkasse</author>
    <author>S0356023 - Ralf Uhrig - FKB HD/NGD</author>
    <author>S0356023</author>
  </authors>
  <commentList>
    <comment ref="A1" authorId="0">
      <text>
        <r>
          <rPr>
            <sz val="8"/>
            <rFont val="Tahoma"/>
            <family val="2"/>
          </rPr>
          <t>Bitte hier Ihren Namen bzw. den Namen Ihrer Firma eintragen. Dieser wird automatisch in die weiteren Tabellen in dieser Datei übernommen.</t>
        </r>
      </text>
    </comment>
    <comment ref="B8" authorId="1">
      <text>
        <r>
          <rPr>
            <sz val="8"/>
            <rFont val="Tahoma"/>
            <family val="2"/>
          </rPr>
          <t xml:space="preserve">Die </t>
        </r>
        <r>
          <rPr>
            <b/>
            <i/>
            <sz val="8"/>
            <rFont val="Tahoma"/>
            <family val="2"/>
          </rPr>
          <t>kursiv</t>
        </r>
        <r>
          <rPr>
            <sz val="8"/>
            <rFont val="Tahoma"/>
            <family val="2"/>
          </rPr>
          <t xml:space="preserve"> geschriebenen Kategorien können umbenannt werden, um dies ggfs. an die Erfordernisse Ihres geplanten Unternehmens anzupassen.
Die Tabelle </t>
        </r>
        <r>
          <rPr>
            <b/>
            <sz val="8"/>
            <rFont val="Tahoma"/>
            <family val="2"/>
          </rPr>
          <t>"HILFE"</t>
        </r>
        <r>
          <rPr>
            <sz val="8"/>
            <rFont val="Tahoma"/>
            <family val="2"/>
          </rPr>
          <t xml:space="preserve"> geht auf die vorbelegten Begriffe ein, da diese bei fast jedem Unternehmen in ähnlicher Form vorkommen.</t>
        </r>
      </text>
    </comment>
    <comment ref="C5" authorId="2">
      <text>
        <r>
          <rPr>
            <sz val="8"/>
            <rFont val="Tahoma"/>
            <family val="2"/>
          </rPr>
          <t xml:space="preserve">Bitte geben Sie hier das geplante Gründungsdatum Ihres Unternehmens an.
</t>
        </r>
        <r>
          <rPr>
            <sz val="2"/>
            <rFont val="Tahoma"/>
            <family val="2"/>
          </rPr>
          <t xml:space="preserve">
</t>
        </r>
        <r>
          <rPr>
            <sz val="8"/>
            <rFont val="Tahoma"/>
            <family val="0"/>
          </rPr>
          <t>(Bitte als</t>
        </r>
        <r>
          <rPr>
            <sz val="8"/>
            <rFont val="Tahoma"/>
            <family val="2"/>
          </rPr>
          <t xml:space="preserve"> gültige Datumsangabe,</t>
        </r>
        <r>
          <rPr>
            <sz val="8"/>
            <rFont val="Tahoma"/>
            <family val="0"/>
          </rPr>
          <t xml:space="preserve"> wie bspw. "</t>
        </r>
        <r>
          <rPr>
            <b/>
            <sz val="8"/>
            <rFont val="Tahoma"/>
            <family val="2"/>
          </rPr>
          <t>01.07.2007</t>
        </r>
        <r>
          <rPr>
            <sz val="8"/>
            <rFont val="Tahoma"/>
            <family val="0"/>
          </rPr>
          <t>".
Die Anzeige wird automatisch auf "</t>
        </r>
        <r>
          <rPr>
            <b/>
            <sz val="8"/>
            <rFont val="Tahoma"/>
            <family val="2"/>
          </rPr>
          <t>Monat. Jahr</t>
        </r>
        <r>
          <rPr>
            <sz val="8"/>
            <rFont val="Tahoma"/>
            <family val="0"/>
          </rPr>
          <t>" reduziert)</t>
        </r>
      </text>
    </comment>
  </commentList>
</comments>
</file>

<file path=xl/comments3.xml><?xml version="1.0" encoding="utf-8"?>
<comments xmlns="http://schemas.openxmlformats.org/spreadsheetml/2006/main">
  <authors>
    <author>S0356023</author>
  </authors>
  <commentList>
    <comment ref="C37" authorId="0">
      <text>
        <r>
          <rPr>
            <sz val="8"/>
            <rFont val="Tahoma"/>
            <family val="2"/>
          </rPr>
          <t xml:space="preserve">Für eine Folgeplanung kann hier ein Start-Saldo eingegeben werden. </t>
        </r>
        <r>
          <rPr>
            <b/>
            <sz val="8"/>
            <rFont val="Tahoma"/>
            <family val="2"/>
          </rPr>
          <t>Dieser kann auch mit Vorzeichen erfasst werden</t>
        </r>
        <r>
          <rPr>
            <sz val="8"/>
            <rFont val="Tahoma"/>
            <family val="2"/>
          </rPr>
          <t xml:space="preserve">, um eine Folgeplanung nach Anlaufverlusten zu erstellen. </t>
        </r>
      </text>
    </comment>
  </commentList>
</comments>
</file>

<file path=xl/comments5.xml><?xml version="1.0" encoding="utf-8"?>
<comments xmlns="http://schemas.openxmlformats.org/spreadsheetml/2006/main">
  <authors>
    <author>Ralf Uhrig (315 - Tel.: HD-268)</author>
  </authors>
  <commentList>
    <comment ref="C63" authorId="0">
      <text>
        <r>
          <rPr>
            <sz val="8"/>
            <rFont val="Tahoma"/>
            <family val="2"/>
          </rPr>
          <t>Beachten Sie, dass sich Ihre steuerliche Situation künftig stark ändern wird. Konsultieren Sie hierzu bitte einen Steuerberater.</t>
        </r>
        <r>
          <rPr>
            <sz val="8"/>
            <rFont val="Tahoma"/>
            <family val="0"/>
          </rPr>
          <t xml:space="preserve">
</t>
        </r>
      </text>
    </comment>
  </commentList>
</comments>
</file>

<file path=xl/sharedStrings.xml><?xml version="1.0" encoding="utf-8"?>
<sst xmlns="http://schemas.openxmlformats.org/spreadsheetml/2006/main" count="466" uniqueCount="320">
  <si>
    <t>Die Ihnen vorliegende Planung ist dabei die Zusammenfassung. Bei den wesentlichen Kostenblöcken ist separat aufzustellen, welche Einzelpositionen sich darin befinden. Weiterhin ist es selbstverständlich, dass Sie als künftiger Unternehmer einen Teil der Investitionen aus Eigenkapital erbringen. Nach Abzug dieser Werte steht fest, welchen Kreditbedarf Sie haben.</t>
  </si>
  <si>
    <t xml:space="preserve">
&gt; Wie bereits zu Beginn erwähnt, scheitern viele Unternehmen an mangelnder kaufmännischer 
   Kontrolle. Auch Firmen, die bereits seit Jahren am Markt tätig sind, können hierdurch in ernste 
   Schwierigkeiten geraten, die bis zur Insolvenz des Unternehmens führen können.
&gt; Binden Sie daher einen Profi ein, um Ihre Buchführung stets aktuell zu halten.
&gt; Prüfen Sie regelmäßig (zu Beginn sogar monatlich), ob Sie Ihre Planzahlen erreichen und wie
   sich Ihre Auftrags- und Ertragslage entwickelt.
&gt; Zugleich können Sie auf diese Weise Ihre Hausbank regelmäßig informieren (s.o.) und zeigen,
   dass Sie eventuell aufkommende Probleme erkennen und frühzeitig Lösungen suchen.
</t>
  </si>
  <si>
    <t xml:space="preserve">
An dieser Stelle tragen Sie ein, zu welchen Zeitpunkten Sie Eigenkapital (keine Sacheinlagen!) einbringen. Weiterhin können hier Verkaufserlöse aus abgestoßener Betriebs- und Geschäftsausstattung eingeplant werden. Dies ist bei der Gründung natürlich noch nicht der Fall, jedoch kann dies in den Folgejahren ein wichtiger Posten werden.
</t>
  </si>
  <si>
    <t xml:space="preserve">
Hier tragen Sie ein, welche Beträge Ihnen aus der Umsatzsteuer zufließen. Dies sind zum einen die Umsatzsteueranteile aus den zuvor geplanten Umsätzen sowie Steuererstattungen, die vor allem zu Beginn aufgrund der Investitionen eine größere Rolle spielen.
</t>
  </si>
  <si>
    <t xml:space="preserve">  Hilfsgröße: Plan-Umsatz</t>
  </si>
  <si>
    <t xml:space="preserve">
Hilfsgröße: Planumsatz
</t>
  </si>
  <si>
    <r>
      <t xml:space="preserve">Natürlich gibt es noch weitere Punkte, an die bei einer Geschäftsplanung gedacht werden müssen. Auf eine gesammelte Aufstellung innerhalb dieser Tabelle haben wir verzichtet. Sie finden eine entsprechende Checkliste auf unserer Internetseite:
</t>
    </r>
  </si>
  <si>
    <t>www.sparkasse-heidelberg.de &gt; Rubrik (Navigationsleiste links) "Firmenkunden" &gt; "Existenzgründung" &gt; "Checklisten"</t>
  </si>
  <si>
    <t>Geldmittel weiterer Beteiligter (Stille Beteiligte, Familiendarlehen, u.ä.)</t>
  </si>
  <si>
    <r>
      <t>Vorhandene Gegenstände, die eingebracht werden (</t>
    </r>
    <r>
      <rPr>
        <b/>
        <u val="single"/>
        <sz val="9"/>
        <rFont val="Arial"/>
        <family val="2"/>
      </rPr>
      <t>In obiger Tabelle nicht aufzuführen!</t>
    </r>
    <r>
      <rPr>
        <b/>
        <sz val="9"/>
        <rFont val="Arial"/>
        <family val="2"/>
      </rPr>
      <t>)</t>
    </r>
  </si>
  <si>
    <r>
      <t xml:space="preserve">(Alle Angaben in Euro - NETTO - </t>
    </r>
    <r>
      <rPr>
        <b/>
        <i/>
        <u val="single"/>
        <sz val="9"/>
        <color indexed="9"/>
        <rFont val="Arial"/>
        <family val="2"/>
      </rPr>
      <t>ohne</t>
    </r>
    <r>
      <rPr>
        <b/>
        <sz val="9"/>
        <color indexed="9"/>
        <rFont val="Arial"/>
        <family val="2"/>
      </rPr>
      <t xml:space="preserve"> MWSt)  </t>
    </r>
  </si>
  <si>
    <r>
      <t xml:space="preserve">(Alle Angaben in Euro - BRUTTO - </t>
    </r>
    <r>
      <rPr>
        <b/>
        <i/>
        <u val="single"/>
        <sz val="9"/>
        <color indexed="9"/>
        <rFont val="Arial"/>
        <family val="2"/>
      </rPr>
      <t>incl.</t>
    </r>
    <r>
      <rPr>
        <b/>
        <sz val="9"/>
        <color indexed="9"/>
        <rFont val="Arial"/>
        <family val="2"/>
      </rPr>
      <t xml:space="preserve"> MWSt)  </t>
    </r>
  </si>
  <si>
    <t>Personalkosten inkl. Lohnnebenkosten</t>
  </si>
  <si>
    <t xml:space="preserve">
Beachten Sie hierbei, ob für die Darlehen eventuell Gebühren oder Disagien anfallen, die den Auszahlungsbetrag schmälern. Weiterhin ist es unter Umständen sinnvoll die Darlehen nicht in einem Betrag abzurufen, sondern erst dann, wenn die Gelder tatsächlich benötigt werden. Die Verteilung dieser Auszahlungszeitpunkte können Sie hier bereits selbst einplanen.
</t>
  </si>
  <si>
    <t xml:space="preserve">
Analog den Zuflüssen aus der Umsatzsteuer müssen Sie hier planen, wann welche Belastungen auf Sie zukommen, bevor Ihnen auf der Einnahmenseite Umsatzsteuerbestandteile zufließen oder ggfs. durch das Finanzamt erstattet werden.
Ein großer Block ist bei Gründung des Unternehmens die Vorsteuerbelastung, die für die Investitionen anfällt und erst später, zumeist in einem größeren Betrag, wieder an Sie zurückfließt (siehe auch o.g. "Umsatzsteuerzuflüsse").
</t>
  </si>
  <si>
    <t xml:space="preserve">
Sofern Sie Mitarbeiter einstellen, tragen Sie hier die monatlich abfließenden Löhne und Gehälter ein. Beachten Sie hierbei, dass neben dem Bruttogehalt auch noch die Arbeitgeberanteile zur Sozialversicherung und weitere Beiträge abzuführen sind.
Sofern Sie eine Kapitalgesellschaft gründen, ist hierin auch Ihr Geschäftsführergehalt einzurechnen.
</t>
  </si>
  <si>
    <t xml:space="preserve">
Bei den Zinsaufwendungen sind sowohl Darlehenszinsen als auch Zinsen für Kontokorrentkredite zu beachten. Die Kontobeanspruchung ist natürlich schwer abschätzbar, auch wenn man sie innerhalb dieser Liquiditätsaufstellung plant. Sie haben jedoch neben Ihrer Liquidität einen Anhaltspunkt, welche Zinsen hierfür schätzungsweise anfallen.
</t>
  </si>
  <si>
    <t xml:space="preserve">
Diese Position ist besonders zum Zeitpunkt der Gründung ein erheblicher Posten. Wenn Sie nicht alle Güter, in die Sie investieren, auf einmal benötigen, verteilen Sie dies bitte entsprechend auf die tatsächlichen Zeitpunkte der geplanten Anschaffungen.
</t>
  </si>
  <si>
    <t>Eigene Geldmittel des Gründers (bzw. des Gründer-Teams)</t>
  </si>
  <si>
    <t xml:space="preserve">
Mangelnde Kommunikation mit der Hausbank</t>
  </si>
  <si>
    <t xml:space="preserve">
Unzureichende Absicherung
</t>
  </si>
  <si>
    <t xml:space="preserve">
Laufende Kosten
werden unterschätzt
</t>
  </si>
  <si>
    <t xml:space="preserve">
Kreditanfrage wird
zu kurzfristig gestellt
</t>
  </si>
  <si>
    <t>Eine Ausnahme kann vorliegen, wenn Ihr Unternehmen aus steuerrechtlichen Gründen nicht vorsteuerabzugsberechtigt ist. In diesem Fall müssen Sie bei allen Planungen die Brutto-Beträge inklusive Umsatzsteuer einplanen. Dies ist jedoch nur bei einigen wenigen Branchen bzw. Berufsgruppen der Fall. Bitte erwähnen Sie dies in Ihrer Planung, sofern Sie hiervon betroffen sind.</t>
  </si>
  <si>
    <t xml:space="preserve">Ihre
</t>
  </si>
  <si>
    <t>Planungstabellen für Existenzgründer</t>
  </si>
  <si>
    <t>SPARKASSE HEIDELBERG</t>
  </si>
  <si>
    <t xml:space="preserve">  Planungsmonat:</t>
  </si>
  <si>
    <t xml:space="preserve">  Geldzuflüsse:</t>
  </si>
  <si>
    <t xml:space="preserve">  Geldabflüsse:</t>
  </si>
  <si>
    <t xml:space="preserve"> (1) "BGA" = Betriebs- und Geschäftsausstattung</t>
  </si>
  <si>
    <t>In den weiteren Zeilen werden die Summen je Monat sowie im Verlauf ermittelt. Eine rote bzw. grüne Markierung hilft Ihnen zusätzlich herauszufinden, in welchem Monat die erwartete Liquidität am höchsten oder am niedrigsten ist. Die Planung für Ihren benötigten Betriebsmittelkredit müssen Sie am schwächsten Monat ausrichten, den Sie durch diese Planung ermitteln.</t>
  </si>
  <si>
    <t>Wichtige Hinweise zur Planung einer Existenzgründung - Bitte unbedingt lesen!</t>
  </si>
  <si>
    <t>&gt;&gt;&gt; Bitte geben Sie hier Ihren Namen ein &lt;&lt;&lt;</t>
  </si>
  <si>
    <t>&gt;&gt;&gt; Bitte geben Sie hier den Namen Ihres Unternehmens ein &lt;&lt;&lt;</t>
  </si>
  <si>
    <t>Ort, Datum - Unterschrift(en)</t>
  </si>
  <si>
    <t>Benötigte Entnahmen bzw. geplantes
Geschäftsführergehalt (brutto)</t>
  </si>
  <si>
    <t>nachrichtlich: Gewerbe- / Ertragssteuern</t>
  </si>
  <si>
    <t>nachrichtlich: Darlehenstilgungen</t>
  </si>
  <si>
    <t>Fremdleistungen, andere variable Kosten</t>
  </si>
  <si>
    <t>Gehalt Ehepartner/in bzw. Lebenspartner/in</t>
  </si>
  <si>
    <t>Summe monatlich fest kalkulierbarer Einkünfte</t>
  </si>
  <si>
    <t>---</t>
  </si>
  <si>
    <t>Hochrechnung: fest kalkulierbare Einkünfte im Jahr:</t>
  </si>
  <si>
    <t xml:space="preserve">  Bitte den geplanten Vor-
  habensbeginn eingeben:</t>
  </si>
  <si>
    <t xml:space="preserve">(in %)  </t>
  </si>
  <si>
    <t>Einkünfte aus Kapitalanlagen (ggfs. auf Monat herunterrechnen)</t>
  </si>
  <si>
    <t>Einkünfte und Lebenshaltung</t>
  </si>
  <si>
    <t>V. Die Einkünfte und Lebenshaltungskosten</t>
  </si>
  <si>
    <t>Kindergeld, sonstige Einkünfte (bitte benennen)</t>
  </si>
  <si>
    <t>Bis (MM/JJ)</t>
  </si>
  <si>
    <t>Wenn zutreffend: Förderungen / Gründungszuschuss je Monat (mit Angabe der Befristung)</t>
  </si>
  <si>
    <t>1. Ausgaben p.a. insgesamt:</t>
  </si>
  <si>
    <t>2. Fest kalkulierbare Einnahmen p.a.:</t>
  </si>
  <si>
    <r>
      <t xml:space="preserve">Benötigtes </t>
    </r>
    <r>
      <rPr>
        <b/>
        <i/>
        <sz val="8"/>
        <rFont val="Arial"/>
        <family val="2"/>
      </rPr>
      <t>Netto-</t>
    </r>
    <r>
      <rPr>
        <sz val="8"/>
        <rFont val="Arial"/>
        <family val="2"/>
      </rPr>
      <t>Einkommen:</t>
    </r>
  </si>
  <si>
    <r>
      <t xml:space="preserve">Differenzrechnung </t>
    </r>
    <r>
      <rPr>
        <sz val="8"/>
        <rFont val="Arial"/>
        <family val="2"/>
      </rPr>
      <t>(ohne Beachtung der Einkommensteuer)</t>
    </r>
  </si>
  <si>
    <t>Euro / p.a.</t>
  </si>
  <si>
    <t>Kaltmiete</t>
  </si>
  <si>
    <t>Lebenshaltungskosten für Lebensmittel</t>
  </si>
  <si>
    <t>Lebenshaltungskosten für Bekleidung</t>
  </si>
  <si>
    <r>
      <t>Fest kalkulierbare Einkünfte</t>
    </r>
    <r>
      <rPr>
        <b/>
        <i/>
        <sz val="9"/>
        <rFont val="Arial"/>
        <family val="2"/>
      </rPr>
      <t xml:space="preserve"> </t>
    </r>
    <r>
      <rPr>
        <b/>
        <u val="single"/>
        <sz val="9"/>
        <rFont val="Arial"/>
        <family val="2"/>
      </rPr>
      <t>(Monatsangaben)</t>
    </r>
  </si>
  <si>
    <t>Monatlich anfallende Lebenshaltungskosten</t>
  </si>
  <si>
    <t>Einkünfte aus Vermietung und Verpachtung (nur Netto-Kaltmiete)</t>
  </si>
  <si>
    <r>
      <t xml:space="preserve">Am Ende der Tabelle wird aus den angegeben festen Einkünften sowie Ihren Ausgaben eine Differenz ermittelt. Dieser Betrag entspricht somit dem </t>
    </r>
    <r>
      <rPr>
        <u val="single"/>
        <sz val="10"/>
        <rFont val="Arial"/>
        <family val="2"/>
      </rPr>
      <t>Netto</t>
    </r>
    <r>
      <rPr>
        <sz val="10"/>
        <rFont val="Arial"/>
        <family val="2"/>
      </rPr>
      <t>-Gehalt, das sie pro Jahr aus Ihrer selbständigen Tätigkeit erwirtschaften müssen, um Ihren Lebensstandard zu sichern.</t>
    </r>
  </si>
  <si>
    <t xml:space="preserve">
Zeitliche und
familiäre Situation</t>
  </si>
  <si>
    <r>
      <t xml:space="preserve">Holen Sie sich zusätzlich professionellen </t>
    </r>
    <r>
      <rPr>
        <b/>
        <sz val="10"/>
        <rFont val="Arial"/>
        <family val="2"/>
      </rPr>
      <t>Rat von einem Steuerberater.</t>
    </r>
    <r>
      <rPr>
        <sz val="10"/>
        <rFont val="Arial"/>
        <family val="2"/>
      </rPr>
      <t xml:space="preserve"> So können Sie zuverlässig vorausberechnen, welches </t>
    </r>
    <r>
      <rPr>
        <u val="single"/>
        <sz val="10"/>
        <rFont val="Arial"/>
        <family val="2"/>
      </rPr>
      <t>Brutto</t>
    </r>
    <r>
      <rPr>
        <sz val="10"/>
        <rFont val="Arial"/>
        <family val="2"/>
      </rPr>
      <t>-Ergebnis (bzw. Brutto-Gehalt) Sie erwirtschaften müssen, um die anfallende Einkommensteuern tragen zu können.</t>
    </r>
  </si>
  <si>
    <t xml:space="preserve">
&gt; Oftmals wird dem Ehepartner nicht vermittelt, dass eine selbständige Tätigkeit sehr viel Zeit in 
   Anspruch nimmt, was mit Regelarbeitszeiten nicht vergleichbar ist. Gründen Sie daher nur, wenn
   Sie hierfür die volle Unterstützung Ihres Ehepartners und Ihrer Familie haben.
&gt; Beachten Sie, dass Sie nicht ihre vollständige Arbeitszeit produktiv verwenden können. Es 
   werden stets auch Zeiten für Buchhaltung, Kontrolle, Auftragsbeschaffung, Fortbildung u.ä.
   benötigt. Insbesondere, wenn Sie Kunden einen Stundensatz in Rechnung stellen, müssen Sie
   diese unproduktiven Stunden einkalkulieren.
</t>
  </si>
  <si>
    <t>Werbekosten</t>
  </si>
  <si>
    <t xml:space="preserve">
Werbekosten</t>
  </si>
  <si>
    <t xml:space="preserve">
Fahrzeugkosten</t>
  </si>
  <si>
    <t>Fahrzeugkosten</t>
  </si>
  <si>
    <r>
      <t xml:space="preserve">
Dies ist die Summe aller oben genannten Zuflüsse im jeweiligen Monat.
</t>
    </r>
    <r>
      <rPr>
        <b/>
        <sz val="10"/>
        <rFont val="Arial"/>
        <family val="2"/>
      </rPr>
      <t xml:space="preserve">(Automatisch ermittelte Summe)
</t>
    </r>
  </si>
  <si>
    <t>Gewerbliche Baukosten</t>
  </si>
  <si>
    <t>Sonstige Einrichtungen</t>
  </si>
  <si>
    <t>Sonstige Markterschließung / Marktforschung</t>
  </si>
  <si>
    <t>Sonstige Materielle Investitionen</t>
  </si>
  <si>
    <t>Sonstige einmalige Gründungskosten</t>
  </si>
  <si>
    <r>
      <t xml:space="preserve">
Die Summe aller betrieblich begründeten Geldabflüsse im jeweiligen Monat.
</t>
    </r>
    <r>
      <rPr>
        <b/>
        <sz val="10"/>
        <rFont val="Arial"/>
        <family val="2"/>
      </rPr>
      <t xml:space="preserve">(Automatisch ermittelte Summe)
</t>
    </r>
  </si>
  <si>
    <t>Nun müssen Sie noch festhalten, welche Investitionen zu tätigen sind, damit Ihre Unternehmung funktionieren kann. Dies hängt unter anderem davon ab, welche Betriebsart und Branche vorliegt, ob Sie neu gründen oder einen bestehenden Betrieb übernehmen und mit welcher Betriebsgröße Sie starten wollen.</t>
  </si>
  <si>
    <t>Abonnements u.ä. mit jährlicher Abbuchung</t>
  </si>
  <si>
    <t xml:space="preserve">
&gt; Das Marktpotential wird oftmals über-, die Konkurrenz häufig unterschätzt. Die Folge ist eine 
   Gründung mit Überkapazitäten und hohen Fixkosten.
&gt; Denken Sie auch daran, dass direkte Konkurrenten auf Ihr neues Unternehmen reagieren und
   versuchen werden, Sie wieder vom Markt zu verdrängen.
</t>
  </si>
  <si>
    <t xml:space="preserve">
Weitere Kosten, die in keine der o.g. Kategorien passen, ergänzen Sie bitte hier. Nutzen Sie diese Position auch, um sicherheitshalber einen Pauschalbetrag für unvorhersehbare Kosten einzuplanen.
</t>
  </si>
  <si>
    <t>Förderungen, sonst. Zuflüsse</t>
  </si>
  <si>
    <t>Betriebliche Kosten</t>
  </si>
  <si>
    <t xml:space="preserve">
Förderungen, sonst. Zuflüsse</t>
  </si>
  <si>
    <t xml:space="preserve">
Betriebliche Kosten</t>
  </si>
  <si>
    <r>
      <t xml:space="preserve">
Der Umsatz ist der Ausgangspunkt Ihrer geplanten Zahlen. Beachten Sie hierbei, welche Kunden
Sie erreichen wollen, wie sich der Bedarf für Ihre Produkte bzw. Dienstleistungen darstellt und welche Preise hierfür am Markt durchsetzbar sind.
Planen Sie außerdem ein, dass die Umsatztätigkeit zu Beginn meist schwächer ist und sich erst später auf dem gewünschten Niveau stabilisiert.
</t>
    </r>
    <r>
      <rPr>
        <b/>
        <u val="single"/>
        <sz val="10"/>
        <rFont val="Arial"/>
        <family val="2"/>
      </rPr>
      <t>Bei Betriebsübernahmen</t>
    </r>
    <r>
      <rPr>
        <sz val="10"/>
        <rFont val="Arial"/>
        <family val="2"/>
      </rPr>
      <t xml:space="preserve"> müssen Sie sich überlegen, ob Sie die Umsätze der Vorjahre halten können oder die Möglichkeit sehen diese sogar zu übertreffen. Auch ein Umsatzeinbruch ist möglich, da die vorhandenen Kunden ggfs. erst ein neues Vertrauenverhältnis zu Ihnen aufbauen müssen.
</t>
    </r>
  </si>
  <si>
    <t>Am Ende der Tabelle können Sie ergänzen, ob bereits Gegenstände vorhanden sind, die für den Betrieb eingesetzt werden können. Ein typisches Beispiel hierfür ist der Privat-PKW, der nach erfolgter Gründung auch als Geschäftsfahrzeug eingesetzt wird.
Dies bedeutet jedoch nicht, dass typische Betriebsausstattung bereits vor dem Vorhabensbeginn angeschafft werden darf, um die spätere Investitionssumme zu reduzieren. Dies ist in jedem Fall ein Negativkriterium bei Beantragung öffentlicher Förderkredite und zieht in der Regel eine Kreditablehnung nach sich.</t>
  </si>
  <si>
    <r>
      <t xml:space="preserve">Bitte geben Sie zusätzlich in der Rentabilitätsplanung im hierfür vorgesehenen Feld links oben </t>
    </r>
    <r>
      <rPr>
        <b/>
        <sz val="10"/>
        <rFont val="Arial"/>
        <family val="2"/>
      </rPr>
      <t>das geplante Datum für den Vorhabensbeginn</t>
    </r>
    <r>
      <rPr>
        <sz val="10"/>
        <rFont val="Arial"/>
        <family val="2"/>
      </rPr>
      <t xml:space="preserve"> ein. Diese Angabe ist als weitere Orientierung wichtig, damit stets ersichtlich ist, ob sich Ihre Planung für das erste Jahr auf ein sogenanntes "Rumpf-Geschäftsjahr" oder ein volles Geschäftsjahr bezieht.</t>
    </r>
  </si>
  <si>
    <t>Bei der Planung des eigenen Unternehmens unterlaufen Gründern immer wieder typische Fehler, die das Vorhaben in ernsthafte Schwierigkeiten bringen oder sogar zum Scheitern der Selbständigkeit führen. Neben dem klassischen Fehler, der Gründung mit zu geringem Eigenkapital, gibt es noch viele weitere mögliche Punkte. Diese haben wir anschließend aufgeführt, um Ihnen bereits im Vorfeld bei der Vermeidung zu helfen:</t>
  </si>
  <si>
    <t xml:space="preserve">
Gesamter Geldzufluss</t>
  </si>
  <si>
    <t xml:space="preserve">
Mietaufwendungen für die Räumlichkeiten, die Sie für Ihre gewerbliche Tätigkeit benötigen. Wenn Sie Ihre Selbständigkeit von zu Hause ausüben können, informieren Sie sich bitte, ob Mietanteile hierfür ansetzbar sind, die gewinnmindernde Ausgaben darstellen.
</t>
  </si>
  <si>
    <t xml:space="preserve">
Zahlungseingänge von Kunden</t>
  </si>
  <si>
    <t xml:space="preserve">
Umsatzsteuerzuflüsse</t>
  </si>
  <si>
    <t xml:space="preserve">
Eigenmittel und Verkauf BGA</t>
  </si>
  <si>
    <t xml:space="preserve">
Zuflüsse aus Darlehen</t>
  </si>
  <si>
    <t xml:space="preserve">
Zahlungen an Lieferanten u.ä.</t>
  </si>
  <si>
    <t xml:space="preserve">
Umsatzsteuerabflüsse</t>
  </si>
  <si>
    <t xml:space="preserve">
Personalaufwendungen</t>
  </si>
  <si>
    <t xml:space="preserve">
Sonstige betriebliche Steuern</t>
  </si>
  <si>
    <t xml:space="preserve">
Zinsaufwand</t>
  </si>
  <si>
    <t xml:space="preserve">
Darlehenstilgungen</t>
  </si>
  <si>
    <t xml:space="preserve">
Investitionen</t>
  </si>
  <si>
    <t xml:space="preserve">
Geldabfluss betrieblich</t>
  </si>
  <si>
    <t xml:space="preserve">
Sonstige einmalige Abflüsse</t>
  </si>
  <si>
    <t xml:space="preserve">
Mind. notwendige Entnahmen</t>
  </si>
  <si>
    <t>Sonstige vierteljährlich anfallende Ausgaben</t>
  </si>
  <si>
    <t>VII. Rechtlicher Hinweis</t>
  </si>
  <si>
    <t xml:space="preserve">
Zu hohe Umsatz- und Ertragserwartungen</t>
  </si>
  <si>
    <t xml:space="preserve">
Zusatzbedarf wird
nicht eingeplant
</t>
  </si>
  <si>
    <t xml:space="preserve">
Grundlegende
Planungsfehler</t>
  </si>
  <si>
    <t>Sonstige halbjährlich anfallende Ausgaben</t>
  </si>
  <si>
    <t>Sonstige jährlich anfallende Ausgaben</t>
  </si>
  <si>
    <t>II. Die Rentabilitätsvorschau</t>
  </si>
  <si>
    <t>Umsatz</t>
  </si>
  <si>
    <t>Material- / Wareneinsatz</t>
  </si>
  <si>
    <t>Rohertrag I</t>
  </si>
  <si>
    <t>Rohertrag II</t>
  </si>
  <si>
    <t>Miete / Pacht</t>
  </si>
  <si>
    <t>Nebenkosten</t>
  </si>
  <si>
    <t>Telekommunikation</t>
  </si>
  <si>
    <t>Leasingaufwendungen</t>
  </si>
  <si>
    <t>Betriebliche Versicherungen</t>
  </si>
  <si>
    <t>Büromaterialien</t>
  </si>
  <si>
    <t>Verwaltungs- und Beratungskosten</t>
  </si>
  <si>
    <t>Beiträge an Innungen, Kammern u.ä.</t>
  </si>
  <si>
    <t>Sonstige Kosten gem. Aufstellung</t>
  </si>
  <si>
    <t>Zinsaufwendungen</t>
  </si>
  <si>
    <t>Abschreibungen</t>
  </si>
  <si>
    <t>III. Die Liquiditätsplanung</t>
  </si>
  <si>
    <t>Zahlungseingänge von Kunden</t>
  </si>
  <si>
    <t>Zuflüsse aus Darlehen</t>
  </si>
  <si>
    <t>Gesamter Geldzufluß</t>
  </si>
  <si>
    <t>Zahlungen an Lieferanten u.ä.</t>
  </si>
  <si>
    <t>Personalaufwendungen</t>
  </si>
  <si>
    <t>Sonstige betriebliche Steuern</t>
  </si>
  <si>
    <t>Zinsaufwand</t>
  </si>
  <si>
    <t>Darlehenstilgungen</t>
  </si>
  <si>
    <t>Investitionen</t>
  </si>
  <si>
    <t>Sonstige einmalige Abflüsse</t>
  </si>
  <si>
    <t>Geldabfluss betrieblich</t>
  </si>
  <si>
    <t>Mind. notwendige Entnahmen</t>
  </si>
  <si>
    <t>IV. Die Investitionsplanung</t>
  </si>
  <si>
    <t>Rentabilitätsvorschau</t>
  </si>
  <si>
    <t xml:space="preserve">(%)  </t>
  </si>
  <si>
    <t>+</t>
  </si>
  <si>
    <t>./.</t>
  </si>
  <si>
    <t>=</t>
  </si>
  <si>
    <t>Weitere Kosten des Betriebes:</t>
  </si>
  <si>
    <t>Summe der weiteren Kosten</t>
  </si>
  <si>
    <t>Erweiterter Cash-Flow</t>
  </si>
  <si>
    <t>Verfügbarer Cash-Flow</t>
  </si>
  <si>
    <t>Gewinn vor Steuern</t>
  </si>
  <si>
    <t>è</t>
  </si>
  <si>
    <t>Liquiditätsplan</t>
  </si>
  <si>
    <t xml:space="preserve">
Personalkosten
inkl. Lohnnebenkosten</t>
  </si>
  <si>
    <t xml:space="preserve">
Hierin können Sie in der Planung abschätzen, welche Steuerlast (je nach Rechtsform und Betriebsgröße durch verschiedene Steuerarten verursacht) aus dem Gewinn zu tragen ist und welche Belastungen aus Darlehenstilgungen auf Sie zukommen. Wenn Sie ein Einzelunternehmen gründen und somit auch der Gewinn Ihres Betriebes unter Ihren persönlichen Steuersatz fällt, können Sie hier auch die anfallende Einkommensteuer einplanen um zu sehen, welcher Betrag Ihnen nach Steuern verbleibt.
</t>
  </si>
  <si>
    <t xml:space="preserve">
Benötigte Entnahmen bzw.  geplantes Geschäftsführergehalt</t>
  </si>
  <si>
    <t>(%)</t>
  </si>
  <si>
    <t>Gesamter Geldabfluss</t>
  </si>
  <si>
    <t>Gesamter Geldabfluß</t>
  </si>
  <si>
    <t>Liquiditätssaldo des Monats</t>
  </si>
  <si>
    <t>+/-</t>
  </si>
  <si>
    <t>Liquiditätssaldo insgesamt</t>
  </si>
  <si>
    <t>Hilfsmarkierungen:</t>
  </si>
  <si>
    <t>Investitionsplan</t>
  </si>
  <si>
    <t>Grundstücke und Bauten</t>
  </si>
  <si>
    <t>Betrag</t>
  </si>
  <si>
    <t>Grundstückskosten</t>
  </si>
  <si>
    <t>Summe Grundstücke und Bauten</t>
  </si>
  <si>
    <t>Maschinen und Einrichtungen</t>
  </si>
  <si>
    <t>Geräte und Maschinen</t>
  </si>
  <si>
    <t>Inneneinrichtung und Bürotechnik</t>
  </si>
  <si>
    <t>Summe Maschinen und Einrichtungen</t>
  </si>
  <si>
    <t>Firmenfahrzeuge</t>
  </si>
  <si>
    <t>Personenkraftwagen</t>
  </si>
  <si>
    <t>Nutzfahrzeuge</t>
  </si>
  <si>
    <t>Summe Firmenfahrzeuge</t>
  </si>
  <si>
    <t>Markterschließungskosten</t>
  </si>
  <si>
    <t>Eröffnungswerbung</t>
  </si>
  <si>
    <t>Summe Markterschließungskosten</t>
  </si>
  <si>
    <t>(Summe) Übernahmepreis für Firmenwert bzw. Anteil</t>
  </si>
  <si>
    <t>(Summe) Erstausstattung Warenlager</t>
  </si>
  <si>
    <t>Sonstige Kosten</t>
  </si>
  <si>
    <t>Immaterielle Investitionen</t>
  </si>
  <si>
    <t>Beratungskosten</t>
  </si>
  <si>
    <t>Gewerbeanmeldung / Handelsregistereintrag</t>
  </si>
  <si>
    <t>Mietkaution</t>
  </si>
  <si>
    <t>Summe sonstige Kosten</t>
  </si>
  <si>
    <t>(Summe) Betriebsmittelbedarf - vergleiche Liquiditätsplan</t>
  </si>
  <si>
    <t>Summe aller Investitionen:</t>
  </si>
  <si>
    <t>Finanzierungsbedarf</t>
  </si>
  <si>
    <t>Zeitwert</t>
  </si>
  <si>
    <t>1.</t>
  </si>
  <si>
    <t>2.</t>
  </si>
  <si>
    <t>3.</t>
  </si>
  <si>
    <t>4.</t>
  </si>
  <si>
    <t>5.</t>
  </si>
  <si>
    <t>Nebenkosten (Strom, Gas, Wasser, Abfallentsorgung, etc.)</t>
  </si>
  <si>
    <t>Private Telekommunikation (Festnetz und Mobilfunk, Internetnutzung)</t>
  </si>
  <si>
    <t>Unterhaltung (Kabelgebühren, Sender-Abonnements, Kino und Filme)</t>
  </si>
  <si>
    <t>Monatliche Kosten für Privat-PKW und andere Verkehrsmittel</t>
  </si>
  <si>
    <t>Lebensversicherung</t>
  </si>
  <si>
    <t>Rentenversicherung</t>
  </si>
  <si>
    <t>Unfallversicherung</t>
  </si>
  <si>
    <t>Krankenversicherung / Pflegeversicherung</t>
  </si>
  <si>
    <t>Weitere monatlich fällige Versicherungen</t>
  </si>
  <si>
    <t>Zinsen und Tilgungen für privat aufgenommene Kredite und Darlehen</t>
  </si>
  <si>
    <t>Ausgaben für Hobbys und Zeitschriften</t>
  </si>
  <si>
    <t>Sonstige monatlich anfallende Verpflichtungen</t>
  </si>
  <si>
    <t>Summe monatliche anfallender Lebenshaltungskosten</t>
  </si>
  <si>
    <t>Hochrechnung: Summe der monatlichen Kosten im Jahr:</t>
  </si>
  <si>
    <t>Vierteljährlich anfallende Lebenshaltungskosten</t>
  </si>
  <si>
    <t>GEZ-Gebühren</t>
  </si>
  <si>
    <t>Versicherungen mit vierteljährlicher Abbuchung</t>
  </si>
  <si>
    <t>Summe vierteljährlich anfallender Lebenshaltungskosten</t>
  </si>
  <si>
    <t>Hochrechnung: Summe der vierteljährlichen Kosten im Jahr:</t>
  </si>
  <si>
    <t>Halbjährlich anfallende Lebenshaltungskosten</t>
  </si>
  <si>
    <t>Versicherungen mit halbjährlicher Abbuchung</t>
  </si>
  <si>
    <t>Summe halbjährlich anfallender Lebenshaltungskosten</t>
  </si>
  <si>
    <t>Hochrechnung: Summe der halbjährlichen Kosten im Jahr:</t>
  </si>
  <si>
    <t>Jährlich anfallende Lebenshaltungskosten</t>
  </si>
  <si>
    <t>Versicherungen mit jährlicher Abbuchung</t>
  </si>
  <si>
    <t>Wartungskosten für Privat-PKW</t>
  </si>
  <si>
    <t>Summe der jährlichen Lebenshaltungskosten insgesamt</t>
  </si>
  <si>
    <t xml:space="preserve">
Abschreibungen</t>
  </si>
  <si>
    <t xml:space="preserve">
Zinsaufwendungen</t>
  </si>
  <si>
    <t>Übertrag Vorperiode</t>
  </si>
  <si>
    <t xml:space="preserve">
Hier setzen Sie bitte die Zinsen ein, die für die gewerblichen Darlehen und Kredite im jeweiligen Jahr anfallen. Lassen Sie dieses Feld im Zweifelsfall offen. Wir ermitteln in einem gemeinsamen Gespräch mit Ihnen, welche Kredit- und Darlehensmittel für Ihr Vorhaben in Frage kommen und welche Zinsbelastungen damit verbunden sind.
</t>
  </si>
  <si>
    <t xml:space="preserve">
1. Jahr: einmalige Gründungskosten</t>
  </si>
  <si>
    <t xml:space="preserve">
Sonstige Kosten gem. Aufstellung</t>
  </si>
  <si>
    <t xml:space="preserve">
Beiträge an Innungen, Kammern u.ä.</t>
  </si>
  <si>
    <t xml:space="preserve">
Verwaltungs- und Beratungskosten</t>
  </si>
  <si>
    <t xml:space="preserve">
Büromaterialien</t>
  </si>
  <si>
    <t xml:space="preserve">
Leasingaufwendungen</t>
  </si>
  <si>
    <t xml:space="preserve">
Betriebliche Versicherungen</t>
  </si>
  <si>
    <t xml:space="preserve">
Telekommunikation</t>
  </si>
  <si>
    <t xml:space="preserve">
Nebenkosten</t>
  </si>
  <si>
    <t xml:space="preserve">
Miete / Pacht</t>
  </si>
  <si>
    <t xml:space="preserve">
Rohertrag II</t>
  </si>
  <si>
    <t xml:space="preserve">
Rohertrag I</t>
  </si>
  <si>
    <t xml:space="preserve">
Fremdleistungen, andere variable Kosten</t>
  </si>
  <si>
    <t xml:space="preserve">
Material- / Wareneinsatz</t>
  </si>
  <si>
    <t xml:space="preserve">
Umsatz</t>
  </si>
  <si>
    <t xml:space="preserve">
nachrichtlich: Steuern
und
nachrichtlich: Tilgungen</t>
  </si>
  <si>
    <t xml:space="preserve">
In dieser Position sind Aufwendungen enthalten, die für Telefon, Fax und Internetnutzung anfallen.
</t>
  </si>
  <si>
    <t>I. Der Geschäftsplan im Allgemeinen</t>
  </si>
  <si>
    <t xml:space="preserve">
Mangelnde kaufmännische Kontrolle durch den Gründer</t>
  </si>
  <si>
    <t xml:space="preserve">
Die Tilgungen, die für die aufgenommenen Darlehen zu erbringen sind, sind in dieser Zeile separat von den Zinsen aufzuführen. Je nachdem, welche Darlehen für Ihr Unternehmen in Frage kommen, können  auch tilgungsfreie Anlaufzeiten zu beachten sein. Sollte dies in der frühen Planungsphase noch nicht geklärt sein, können wir Ihnen auch hierbei durch die Ermittlung geeigneter Finanzierungsmittel weiterhelfen.
</t>
  </si>
  <si>
    <t>Vorab einige allgemeine Punkte, auf die wir Sie aufmerksam machen möchten:</t>
  </si>
  <si>
    <r>
      <t>1. Jahr: einmalige Gründungs</t>
    </r>
    <r>
      <rPr>
        <u val="single"/>
        <sz val="10"/>
        <rFont val="Arial"/>
        <family val="2"/>
      </rPr>
      <t>kosten</t>
    </r>
  </si>
  <si>
    <t xml:space="preserve">
Das Thema betriebliche Steuern ist nicht weniger komplex als die Gesetzgebung zur Einkommensteuer. Fragen Sie hierzu Ihren Steuerberater, welche Steuern voraussichtlich anfallen werden und welche Zahlungstermine hierfür zu beachten sind.
</t>
  </si>
  <si>
    <t>12 Monate</t>
  </si>
  <si>
    <t>Nach 12 Monaten:</t>
  </si>
  <si>
    <t>Zeitwert vorhandener Sachgüter:</t>
  </si>
  <si>
    <t xml:space="preserve">
Dieser Posten ist zumeist für Produktions- und Handelsunternehmen ausschlaggebend. Informieren Sie sich bereits frühzeitig, welcher Prozentsatz vom Umsatz in Ihrer Branche normalerweise für die eingesetzten Waren und Materialien aufgewendet werden muss ("Materialaufwandsquote"). Sollten Sie hierbei nach eigener Einschätzung vom Durchschnitt Ihrer Branche deutlich abweichen, so ist zu überprüfen, ob Sie Ihre Rohstoffe und Waren zu teuer beziehen oder - im umgekehrten Fall - von zu günstigen Einkaufskonditionen ausgehen. Planen Sie hier bitte auch Reserven für Verderb, Diebstahl und unverkäufliche Ware ein.
</t>
  </si>
  <si>
    <t xml:space="preserve">
Unter Umständen fallen für den Absatz Ihrer Dienstleistungen oder Produkte weitere Kosten an, die in direktem Zusammenhang mit dem erreichten Umsatz stehen. Dies ist beispielsweise der Fall, wenn Sie mit anderen Unternehmen kooperieren oder Aufträge an Subunternehmer weitergeben und mit diesen eine anteilige Vergütung am jeweiligen Umsatz vereinbaren.
Ein anderes Beispiel: Sie sind Franchisenehmer und müssen für die Nutzung des Markennamens und die Serviceleistungen des Franchisegebers eine umsatzabhängige Gebühr zahlen. Wie beim Materialeinsatz handelt es sich hierbei um variable Kosten.
</t>
  </si>
  <si>
    <r>
      <t xml:space="preserve">
Sofern Sie Leasingfinanzierungen nutzen werden, sind die Leasingraten hier gesammelt aufzuführen, auch wenn diese für die Fahrzeuge anfallen. Erläutern Sie bitte separat, welche Investitionsgüter durch Leasing finanziert werden sollen. Dies ist zugleich eine Ergänzung zu dem nachfolgend noch beschriebenen Investitionsplan.
Leasing gehört hierbei zu den Finanzierungsbausteinen der Gründung, die wir auf Basis der Planung mit Ihnen ermitteln.</t>
    </r>
    <r>
      <rPr>
        <b/>
        <i/>
        <u val="single"/>
        <sz val="10"/>
        <rFont val="Arial"/>
        <family val="2"/>
      </rPr>
      <t xml:space="preserve">
</t>
    </r>
  </si>
  <si>
    <t xml:space="preserve">
Unabhängig davon welcher Branche Sie angehören werden: ohne effektive Verwaltung haben Sie keine Übersicht über Ihr Geschäft und können auch gesetzlichen Pflichten nicht nachkommen (zum Beispiel Steuertermine, Pflichten der ordnungsgemäßen Buchführung, Rechnungsstellung und Mahnwesen). Daher Fallen auch in diesem Bereich entsprechende Kosten an.
</t>
  </si>
  <si>
    <t>In den folgenden Zeilen der Rentabilitätsplanung werden hauptsächlich automatische Summen berechnet, um betriebswirtschaftlich wichtige Kennzahlen, wie zum Beispiel den Cash-Flow darzustellen. Einige Positionen sind jedoch zu planen und können nicht automatisch ermittelt werden.</t>
  </si>
  <si>
    <t xml:space="preserve">
Für die Investitionsgüter, die Sie längerfristig nutzen und die einen erheblichen Wert darstellen (zum Beispiel wichtige Geräte und Maschinen), dürfen Sie den Kaufpreis nicht im Jahr der Anschaffung als Aufwendung geltend machen. Statt dessen ist der Wert über mehrere Jahre abzuschreiben. Über die korrekten Abschreibungsfristen informiert Sie Ihr Steuerberater.
Auch wenn diese Abschreibungen nicht in Form von Geld oder Bankguthaben abfließen, so müssen diese ebenfalls nachhaltig verdient werden, da Ihnen andernfalls später die Mittel für notwendige Ersatzanschaffungen fehlen.
</t>
  </si>
  <si>
    <t>Die Liquiditätsplanung basiert natürlich grundsätzlich auf den Planzahlen der Rentabilitätsvorschau. Während man jedoch bei der Rentabilität die Gewinnsituation plant, die auch durch Faktoren wie beispielsweise die Abschreibungen beeinflusst wird, ist es wichtig, mit der Liquiditätsplanung den Verlauf des eigenen Geldbestandes zu erfassen. Sie planen sozusagen den Verlauf Ihres Geschäftskontos ab Gründung Ihres Unternehmens.</t>
  </si>
  <si>
    <r>
      <t xml:space="preserve">
Die in der Rentabilitätsvorschau geplanten und in der Zeile "Hilfsgröße: Planumsatz" verteilten Netto-Umsätze werden in dieser Position als </t>
    </r>
    <r>
      <rPr>
        <u val="single"/>
        <sz val="10"/>
        <rFont val="Arial"/>
        <family val="2"/>
      </rPr>
      <t>tatsächliche Zahlungen</t>
    </r>
    <r>
      <rPr>
        <sz val="10"/>
        <rFont val="Arial"/>
        <family val="2"/>
      </rPr>
      <t xml:space="preserve"> aufgeteilt.
Bedenken Sie hierbei bitte zusätzlich zu den o.g. Dingen, dass sich nicht alle Kunden an die mit Ihnen vereinbarten Zahlungsziele halten werden. Somit ist zumindest ein gewisser Anteil der Zahlungs-eingänge mit einem zusätzlichem zeitlichen Versatz einzuplanen.
Sofern Sie in einer Branche gründen, in der zumeist sofort gezahlt wird (wie beispielsweise im Einzelhandel), werden diese zeitlichren Verzögerungen gar nicht oder nur sehr gering ausfallen.
</t>
    </r>
  </si>
  <si>
    <t xml:space="preserve">
Wenn es weitere betriebliche Einkommensquellen gibt, die nicht in die obigen Kategorien fallen, tragen Sie diese bitte hier ein. Hierunter fallen beispielsweise Subventionen, die Sie für Ihr Vorhaben erhalten (unter anderem der "Gründungszuschuss" der Bundesagentur für Arbeit).
</t>
  </si>
  <si>
    <r>
      <t xml:space="preserve">
Der Aufwand, den Sie für Material bzw. Waren haben, wird hier mit den entsprechenden Fälligkeiten eingearbeitet. Es gilt im Prinzip genau das Gegenteil der Zahlungseingänge Ihrer Kunden: planen Sie, ob Sie Zahlungsziele bei Ihren Lieferanten haben („Lieferantenkredit“). Ein wichtiger Grundsatz ist hierbei: </t>
    </r>
    <r>
      <rPr>
        <u val="single"/>
        <sz val="10"/>
        <rFont val="Arial"/>
        <family val="2"/>
      </rPr>
      <t>Nutzen Sie jede Möglichkeit zum Skontoabzug</t>
    </r>
    <r>
      <rPr>
        <sz val="10"/>
        <rFont val="Arial"/>
        <family val="2"/>
      </rPr>
      <t xml:space="preserve">, die man Ihnen bietet.
Der Lieferantenkredit ist zwar bequem, jedoch bei nicht genutztem Skontoabzug zugleich sehr teuer. Zudem ist bei neuen Unternehmen nicht sicher, ob Ihnen überhaupt jemand einen Lieferantenkredit für die ersten Lieferungen gewährt.
Auch die anderen variabel anfallende Kosten wie zum Beispiel Fremdleistungen und umsatzabhängige Franchisegebühren werden hier eingeplant.
</t>
    </r>
  </si>
  <si>
    <t xml:space="preserve">
Die weiteren planbaren betrieblichen Kosten, die zumeist regelmässig anfallen, tragen Sie bitte hier ein. Natürlich können hierbei Kosten enthalten sein, die zu bestimmten Zeiten des Jahres für besonders hohe Belastungen sorgen (Wartungskosten für Fahrzeuge, Betriebsversicherungen mit jährlicher Abbuchung, usw.). In diesem Fall erhöhen Sie diese Position im entsprechenden Monat und erläutern dies bitte im Textteil Ihrer Planung.
</t>
  </si>
  <si>
    <t xml:space="preserve">
Weitere unregelmässige Abflüsse, die in keine der bisher aufgezählten Kategorien passen oder aus Gründen der Übersicht separat aufgeführt werden sollten (bespielsweise Renovierungskosten für Ihre neuen Geschäftsräume), können hier summiert eingeplant werden.
</t>
  </si>
  <si>
    <t xml:space="preserve">
&gt; Zu späte oder ungenügende Einsicht in Unterlagen bei Geschäftsübernahmen.
&gt; Unzureichende Vertretungsregelung und Personalplanung.
&gt; Bei Personengesellschaften (insbesondere der GbR) werden sehr häufig keine ausreichenden 
   schriftlichen Gesellschaftsverträge erstellt. Die unklare Zuordnung von Kompetenzen und 
   Zuständigkeiten kann zu Streitigkeiten führen, die für das Unternehmen existenzbedrohend sind.
</t>
  </si>
  <si>
    <t>© Sparkasse Heidelberg 2008 - V2.51</t>
  </si>
  <si>
    <t xml:space="preserve">
&gt; Krankenversicherung unklar: gesetzlich bzw. freiwillig oder privat?
&gt; Rentenversicherungsfrage nicht geklärt: bisherige Ansprüche und künftige Absicherung?
&gt; Unzureichende Berufsunfähigkeits- bzw. Risikoabsicherung.
&gt; Ungenügende Absicherung betrieblicher Risiken (zum Beispiel Haftpflicht, Inhaltsversicherung)
</t>
  </si>
  <si>
    <t>Lassen Sie sich von Ihrer Kammer bescheinigen, dass Sie bezüglich Ihrer geplanten Selbständigkeit beraten wurden und das Konzept tragfähig ist. Für viele öffentliche Kreditprogramme sowie für Förderleistungen des Staates (z.B. beim "Gründungszuschuss" der Bundesagentur für Arbeit) wird dies vorausgesetzt.</t>
  </si>
  <si>
    <t>Erliegen Sie jedoch nicht der Versuchung, sich die Zahlen „zurechtzulegen“, bis alles passend erscheint. Wenn Zweifel an der Tragfähigkeit Ihres Vorhabens aufkommen ist dies ein Anlass, die grundlegenden Planungen zu überprüfen - beispielsweise in Bezug auf die geplanten Umsätze und die Betriebsgröße.</t>
  </si>
  <si>
    <t>Im folgenden Text werden jeweils Begriffe wie "Gründer", "Unternehmer", "Steuerberater" usw. genutzt. Dies dient ausschließlich der einfacheren Lesbarkeit und stellt keine Diskriminierung von Frauen im Geschäftsleben dar.</t>
  </si>
  <si>
    <t>Die Grundlagen im Steuer- und Sozialrecht sind vielfältig und komplex. Daher ist es unumgänglich, dass Sie einen Unternehmens- bzw. Steuerberater aufsuchen, der Ihnen bei den Planungen hilft und Sie hierzu berät. Auch mit Ihrer Krankenkasse sowie der für Sie zuständigen Kammer (bzw. Berufsverband oder Innung – nachfolgend nur noch „Kammer“ genannt) sollten Sie Gespräche führen.</t>
  </si>
  <si>
    <r>
      <t xml:space="preserve">Planen Sie mit </t>
    </r>
    <r>
      <rPr>
        <b/>
        <sz val="10"/>
        <rFont val="Arial"/>
        <family val="2"/>
      </rPr>
      <t>ausreichend zeitlichem Vorlauf.</t>
    </r>
    <r>
      <rPr>
        <sz val="10"/>
        <rFont val="Arial"/>
        <family val="2"/>
      </rPr>
      <t xml:space="preserve"> Sobald alle Beratungen stattgefunden haben und alle Unterlagen vorliegen, können bei der Einbindung öffentlicher Förderbanken, die Ihr Gründungskonzept ebenfalls bewerten müssen, ggfs. noch einige Wochen vergehen, bis die Kreditmittel bei positiver Entscheidung zum Abruf bereit stehen. Dies gilt insbesondere dann, wenn aufgrund der Sicherheitensituation Kredite mit Haftungsfreistellungen oder öffentliche Bürgschaften beantragt werden. Das Zusammenstellen der Unterlagen und die Beratungstermine nehmen erfahrungsgemäß die meiste Zeit in Anspruch.</t>
    </r>
  </si>
  <si>
    <r>
      <t xml:space="preserve">Auch wenn die ersten Monate vergangen sind: </t>
    </r>
    <r>
      <rPr>
        <b/>
        <sz val="10"/>
        <rFont val="Arial"/>
        <family val="2"/>
      </rPr>
      <t>hören Sie niemals auf zu planen!</t>
    </r>
    <r>
      <rPr>
        <sz val="10"/>
        <rFont val="Arial"/>
        <family val="2"/>
      </rPr>
      <t xml:space="preserve"> Nur wenn Sie sich Ziele setzen und laufend überprüfen, ob Sie diese auch wirklich erreichen, können Sie in schwierigen Zeiten rechtzeitig gegensteuern.
Eine Erfahrung aus der täglichen Praxis unseres Institutes zeigt: Viele Unternehmer scheitern an unzureichender Planung und mangelnder kaufmännischer Kontrolle, obwohl sie gleichzeitig ein gutes Produkt oder eine gute Dienstleistung anbieten.</t>
    </r>
  </si>
  <si>
    <t>Die Rentabilitätsvorschau ist das Kernstück Ihrer Planung. Hier legen Sie fest, welche Umsatzziele Sie erreichen möchten und welche Kosten hierfür auf Ihre Unternehmung zukommen. Nur wenn ein ausreichend hoher Gewinn erwirtschaftet wird, können Sie Ihren privaten Lebensunterhalt tragen, Vermögen aufbauen und eingegangene Verpflichtungen erfüllen.</t>
  </si>
  <si>
    <t>Diese Planung ist die schwierigste und unsicherste. Schließlich kann man nie genau wissen, wann Kunden Ihre Rechnungen bezahlen oder Verzögerungen bei Zahlungseingängen eintreten. Andererseits laufen Sie ohne diese Planung in eine gefährliche Situation: Wenn Sie nicht im Vorfeld abschätzen, wann die größten Belastungen und Zahlungseingänge auf Sie zukommen, kann Ihnen im entscheidenden Moment Liquidität fehlen. Sie sind dann im wahrsten Sinne des Wortes insolvent!
Die Liquiditätsplanung ist daher die Grundlage, auf der Ihr erster Bedarf an Betriebsmittelkrediten bestimmt wird - unabhängig davon, ob diese in der Startphase als Darlehen zum Teil längerfristig vorfinanziert werden oder als variabel ausnutzbare Kreditlinie auf Ihrem Konto zur Verfügung stehen sollen.</t>
  </si>
  <si>
    <t xml:space="preserve">Diese Tabelle ist insgesamt selbsterklärend und hilft Ihnen dabei, Ihre mindestens notwendigen Entnahmen bzw. Ihr Gehalt als Geschäftsführer zu ermitteln. Planen Sie hierbei gleich mit ein, dass sich verschiedene Positionen grundlegend ändern werden.
</t>
  </si>
  <si>
    <t>Summe der weiteren Kosten (w.o.)</t>
  </si>
  <si>
    <t>Sprechen sie auch mit Ihrem Finanzamt. Als Selbständiger benötigen Sie Steuernummern für die Umsatzsteuervoranmeldung und gegebenenfalls andere gewerbliche Steuern.</t>
  </si>
  <si>
    <t>Zugleich weisen wir darauf hin, dass inhaltliche Abänderungen nur durch unser Haus vorgenommen werden dürfen.</t>
  </si>
  <si>
    <r>
      <t xml:space="preserve">
Der "Rohertrag I" ist die Differenz aus den Umsätzen und den o.g. Aufwendungen für Material- und Wareneinsatz bzw. Fremdleistungen. Bis zu diesem Punkt haben Sie es in der Regel mit variablen Kosten zu tun, die bei schwankenden Umsätzen in der Regel kurzfristig angepasst werden können. Sofern für Ihren geplanten Betrieb besondere Bedingungen gelten, ist dies im Textteil Ihrer Planung zu erläutern.
</t>
    </r>
    <r>
      <rPr>
        <b/>
        <sz val="10"/>
        <rFont val="Arial"/>
        <family val="2"/>
      </rPr>
      <t xml:space="preserve">(Automatisch ermittelte Summe)
</t>
    </r>
  </si>
  <si>
    <t xml:space="preserve">
Beratungskosten fallen nicht nur während der Gründung an. Auch später werden Sie oftmals die Mithilfe von Anwälten, Steuerberatern und Buchhaltungsdiensten benötigen.
</t>
  </si>
  <si>
    <t>Zusätzlich werden in den abschließenden Spalten Zwischensummen bis zum ersten Jahreswechsel sowie für den vollen 12-Monats-zeitraum dieser Teilplanung ermittelt. Dies soll Ihnen nochmals helfen, die Planung übersichtlicher zu gestalten - insbesondere dann, wenn das erste Geschäftsjahr nicht volle 12 Monate umfasst.
Um dies auch optisch nochmals hervorzuheben, wird der Jahreswechsel innerhalb der Tabelle zusätzlich durch einen Trennstrich automatisch markiert.</t>
  </si>
  <si>
    <r>
      <t xml:space="preserve">
Der "Rohertrag II" entsteht nach Abzug der Personalkosten, die für die Geschäftstätigkeit entstehen.
</t>
    </r>
    <r>
      <rPr>
        <b/>
        <sz val="10"/>
        <rFont val="Arial"/>
        <family val="2"/>
      </rPr>
      <t xml:space="preserve">(Automatisch ermittelte Summe)
</t>
    </r>
  </si>
  <si>
    <t>Die Kategorien dieser Aufstellung sind weitgehend selbsterklärend. Anzugeben sind jeweils die Anschaffungskosten ohne   Umsatzsteueranteile, da diese später über die Verrechung von Vor- und Umsatzsteuer mit dem Finanzamt wieder an Sie zurückfließen. Eine Ausnahme ist nur dann gegeben, wenn Ihre Unternehmung wegen steuerrechtlichen Bestimmungen nicht vorsteuerabzugsberechtigt sein sollte.</t>
  </si>
  <si>
    <t>Insbesondere Ihre eigene Absicherung darf hierbei nicht vernachlässigt werden. Klären Sie daher frühzeitig mit Ihrer Krankenkasse, welche Sozialversicherungen für Sie weiterhin verbindlich sind und welche Sie in Zukunft privat abschließen müssen. Bei den aufkommenden Fragen zu Ihrer privaten Absicherung können wir Ihnen ebenfalls weiterhelfen.</t>
  </si>
  <si>
    <t xml:space="preserve">Die hierin beschriebenen Tabellen sowie die Hinweise sind als allgemeine und unverbindliche Anregungen zu verstehen, wie ein Geschäftsplan aussehen kann. Keinesfalls kann hierdurch die bereits zu Beginn erwähnte professionelle Unterstützung durch einen Unternehmensberater, Steuerberater oder Rechtsanwalt ersetzt werden. 
Trotz sorgfältiger Recherche und Bearbeitung übernehmen wir keine Haftung für die Richtigkeit und Vollständigkeit der Tabellen, der eingearbeiteten Formeln oder der in dieser Beschreibung gemachten Ausführungen. 
Sollten Sie Änderungswünsche oder Verbesserungsvorschläge haben, so nehmen wir Ihre Vorschläge dankend entgegen. Wir bitten jedoch zugleich um Verständnis, dass nicht alle Vorschläge umgesetzt werden können, da diese Tabellen weitestgehend neutral gehalten sind und sich für möglichst viele Branchen und Betriebsarten eignen sollen.
</t>
  </si>
  <si>
    <t>Summe bis
Jahresende</t>
  </si>
  <si>
    <t>Summe für
12 Monate</t>
  </si>
  <si>
    <t>Zum Jahresende:</t>
  </si>
  <si>
    <r>
      <t>Höchster Liquiditäts</t>
    </r>
    <r>
      <rPr>
        <b/>
        <sz val="9"/>
        <rFont val="Arial"/>
        <family val="0"/>
      </rPr>
      <t>überschuß</t>
    </r>
  </si>
  <si>
    <r>
      <t>Höchster Liquiditäts</t>
    </r>
    <r>
      <rPr>
        <b/>
        <sz val="9"/>
        <rFont val="Arial"/>
        <family val="0"/>
      </rPr>
      <t>bedarf</t>
    </r>
  </si>
  <si>
    <t>Rohertrag II (w.o.)</t>
  </si>
  <si>
    <t>VI. Vermeiden Sie typische Planungsfehler</t>
  </si>
  <si>
    <t xml:space="preserve">
&gt; Teile der Lohnnebenkosten (Arbeitgeberanteile, Berufsgenossenschaften u.ä.) werden oftmals 
   nicht oder mit zu geringen Beträgen eingeplant.
&gt; Nebenkosten für die Bewirtschaftung der Geschäftsräume werden sehr häufig unterschätzt.
&gt; Nebenkosten der Materialbeschaffung oder auch des Vertriebs werden oftmals vergessen bzw.
   zu gering kalkuliert.
</t>
  </si>
  <si>
    <t xml:space="preserve">
&gt; Verluste der Anlaufphase müssen überbrückt werden.
&gt; Der Bedarf an kurzfristigen Mitteln (Betriebsmitteln) ist oft höher als angenommen. Dies ist
   zumeist eine Folge unterschätzter Kostenblöcke (s.o.) und später Zahlungseingänge.
&gt; Mietkautionen für Geschäftsräume werden nicht beachtet.
&gt; Gewährleistungsbürgschaften für Handwerksbetriebe werden oftmals nicht eingeplant.
</t>
  </si>
  <si>
    <t xml:space="preserve">
&gt; Banken müssen Kreditanträge sorgfältig prüfen. Eine Kreditanfrage, die sehr kurzfristig oder
   sogar erst nach Vorhabensbeginn an die Hausbank herangetragen wird, endet in 90% aller Fälle
   in einer Ablehnung, da die Zeit für eine fundierte Analyse und Entscheidung fehlt.
&gt; Wurden bereits Verträge (z.B. gewerblicher Pachtvertrag, Bestellung von Investitionsgütern) 
   unterzeichnet, nimmt man sich zudem die Möglichkeit öffentliche Förderkredite zu erhalten.
</t>
  </si>
  <si>
    <t xml:space="preserve">
&gt; Nach der Gründung ist die Hausbank regelmäßig über die Entwicklung des Unternehmens zu 
   informieren. Nur auf Basis einer zeitnaher Informationen kann eine Bank schnelle
   Kreditentscheidungen treffen und helfen, wenn zusätzliche Investitionen oder Betriebsmittel
   finanziert werden müssen.
&gt; Zudem ist eine offene Kommunikationspolitik im Kreditgeschäft eine Grundvoraussetzung für beide 
   Seiten und stärkt die Vertrauensbasis.
</t>
  </si>
  <si>
    <t xml:space="preserve">(Alle Angaben in Euro - ohne Cent-Beträge - ohne Vorzeichen)  </t>
  </si>
  <si>
    <r>
      <t>Umsatzsteuer</t>
    </r>
    <r>
      <rPr>
        <u val="single"/>
        <sz val="10"/>
        <rFont val="Arial Narrow"/>
        <family val="2"/>
      </rPr>
      <t>zuflüsse</t>
    </r>
  </si>
  <si>
    <r>
      <t>Umsatzsteuer</t>
    </r>
    <r>
      <rPr>
        <u val="single"/>
        <sz val="10"/>
        <rFont val="Arial Narrow"/>
        <family val="2"/>
      </rPr>
      <t>abflüsse</t>
    </r>
  </si>
  <si>
    <r>
      <t>Eigenmittel und Verkauf BGA</t>
    </r>
    <r>
      <rPr>
        <sz val="7"/>
        <rFont val="Arial Narrow"/>
        <family val="2"/>
      </rPr>
      <t xml:space="preserve"> (1)</t>
    </r>
  </si>
  <si>
    <r>
      <t>Technischer Hinweis zu den enthaltenen Tabellen:</t>
    </r>
    <r>
      <rPr>
        <sz val="10"/>
        <rFont val="Arial"/>
        <family val="2"/>
      </rPr>
      <t xml:space="preserve">
Bei den nachfolgend beschriebenen Tabellen sind jeweils die vorgegebenen Umsatz- und Kostenkategorien benannt. Um Ihnen eine flexible Anpassung dieser Plantabellen an Ihren Betrieb zu ermöglichen können viele Rubriken umbenannt werden. Diese erkennen Sie jeweils an der "</t>
    </r>
    <r>
      <rPr>
        <i/>
        <sz val="10"/>
        <rFont val="Arial"/>
        <family val="2"/>
      </rPr>
      <t>kursiven</t>
    </r>
    <r>
      <rPr>
        <sz val="10"/>
        <rFont val="Arial"/>
        <family val="2"/>
      </rPr>
      <t>" Schriftart. Um das versehentliche Überschreiben oder Löschen von Formeln bzw. wichtigen Werten zu vermeiden sind die restlichen Felder jeweils mit einem Schreibschutz versehen.</t>
    </r>
  </si>
  <si>
    <t>Alle in dieser Tabelle einzutragenen Angaben sind Nettobeträge ohne Umsatzsteuer. Da die Umsatzsteuer nur ein durchlaufender Posten ist, wirkt sie sich nicht auf Ihren Gewinn aus. Bei der anschließenden Liquiditätsplanung spielt die Umsatzsteuer hingegen eine wichtige Rolle.</t>
  </si>
  <si>
    <t>Während der Planungsphase dürfen Sie sich zwar über alles informieren und sich Angebote unterbreiten lassen, jedoch dürfen Sie keinesfalls verbindliche Verträge unterzeichnen (z.B. Mietvertrag, Kaufvertrag für Investitionsgüter usw.). Andernfalls verlieren Sie Ihren Anspruch auf die meisten öffentlichen Förderdarlehen. Ausnahmen sind hierbei natürlich Beratungsverträge für Steuer-, Unternehmens- und Rechtsberater, die in der Planungsphase konsultiert werden.</t>
  </si>
  <si>
    <t>Ein Geschäftsplan besteht natürlich nicht nur aus den nachfolgend beschriebenen Planungstabellen. Ebenso wichtig ist ein Textteil in dem erläutert wird, auf welchen Annahmen die Planzahlen basieren. Ihr Ausgangspunkt ist hierbei Ihr Produkt bzw. die Dienstleistung sowie das Marktumfeld, in dem Sie tätig werden. Unterschätzen Sie nie Ihre Konkurrenten und forschen Sie sorgfältig nach, welche Preise Sie am Markt durchsetzen können und ob Ihr Angebot überhaupt marktgängig ist.</t>
  </si>
  <si>
    <t>Dort finden Sie zusätzlich die aktuelle Version dieser Tabelle sowie Verweise und Links zu weiteren nützlichen Informationsqellen.</t>
  </si>
  <si>
    <t>Es ist ratsam, mehr als eine Version der Planung zu erstellen: Eine unter realistischen Annahmen und eine mit pessimistischen Voraussetzungen (auch als „Worst-Case“ bezeichnet). Ihr Unternehmen muss auch in dieser „Worst-Case“-Betrachtung langfristig genug Gewinn erwirtschaften, um alle anfallenden Verpflichtungen tragen zu können.</t>
  </si>
  <si>
    <r>
      <t xml:space="preserve">
</t>
    </r>
    <r>
      <rPr>
        <u val="single"/>
        <sz val="10"/>
        <rFont val="Arial"/>
        <family val="2"/>
      </rPr>
      <t xml:space="preserve">Sie planen ein Einzelunternehmen oder eine Personengesellschaft:
</t>
    </r>
    <r>
      <rPr>
        <sz val="10"/>
        <rFont val="Arial"/>
        <family val="2"/>
      </rPr>
      <t xml:space="preserve">Dann stehen hier nur die Löhne und Gehälter Ihrer angestellten Mitarbeiter. Ihr eigenes Gehalt bezeichnet man als „Privatentnahme“ und wird erst aus dem Gewinn in Abzug gebracht.
</t>
    </r>
    <r>
      <rPr>
        <u val="single"/>
        <sz val="10"/>
        <rFont val="Arial"/>
        <family val="2"/>
      </rPr>
      <t xml:space="preserve">Sie wollen eine Kapitalgesellschaft (GmbH, AG) gründen:
</t>
    </r>
    <r>
      <rPr>
        <sz val="10"/>
        <rFont val="Arial"/>
        <family val="2"/>
      </rPr>
      <t xml:space="preserve">In diesem Fall müssen Sie Ihr Brutto-Geschäftsführergehalt bereits hier einrechnen.
Oftmals werden bei Planungen die Lohnnebenkosten vergessen oder unterschätzt (beispielsweise die </t>
    </r>
    <r>
      <rPr>
        <u val="single"/>
        <sz val="10"/>
        <rFont val="Arial"/>
        <family val="2"/>
      </rPr>
      <t>Arbeitgeber</t>
    </r>
    <r>
      <rPr>
        <sz val="10"/>
        <rFont val="Arial"/>
        <family val="2"/>
      </rPr>
      <t xml:space="preserve">anteile zur Sozialversicherung). Klären Sie im Vorfeld genau ab, an welche Sozialkassen Sie welche Beträge abführen müssen.
Sie können einen Teil der Sozialabgaben durch Modelle zur betrieblichen Altersversorgung einsparen. Hierzu können wir Sie bereits in der Gründungsphase beraten.
</t>
    </r>
  </si>
  <si>
    <t xml:space="preserve">
Neben der reinen Miete fallen noch weitere Kosten wie Heizung, Strom, Wasser, Reinigung und Müllentsorgung an. Diese Kosten werden zusammen mit der Miete als „Raumkosten“ bezeichnet.
</t>
  </si>
  <si>
    <t xml:space="preserve">
Bei vielen Produkten und Dienstleistungen ist es sehr wichtig, sich bei seinen potenziellen Kunden zuerst bekannt zu machen. Sie sollten daher ausreichende Werbemaßnahmen planen. Dies kann Werbung in Printmedien, über Radio, TV und Internet sein.
Weiterhin zählen hierzu auch Messebesuche, Marktforschung, Produktpositionierung und Preisgestaltung. Da durch diese Maßnahmen ebenfalls Kosten entstehen, geht diese Position über die reine Werbung im üblichen Sinne hinaus.
</t>
  </si>
  <si>
    <r>
      <t xml:space="preserve">
Wenn Sie Fahrzeuge für Ihre Unternehmung einsetzen führen Sie hier die Kosten auf, die für Kraftstoff, Wartungen und Reparaturen anfallen.
Möchten Sie ein Transportunternehmen betreiben, so sind dies </t>
    </r>
    <r>
      <rPr>
        <u val="single"/>
        <sz val="10"/>
        <rFont val="Arial"/>
        <family val="2"/>
      </rPr>
      <t>teilweise</t>
    </r>
    <r>
      <rPr>
        <sz val="10"/>
        <rFont val="Arial"/>
        <family val="2"/>
      </rPr>
      <t xml:space="preserve"> variable Kosten. In diesem Fall ist es sinnvoll, den variablen Anteil der Fahrzeugaufwendungen bei den “Fremdleistungen, andere variable Kosten” einzuplanen und dies entsprechen zu erläutern und umzubenennen. Auf diese Weise können Sie die Entwicklung von variablen und fixen Kosten besser planen und überwachen.
</t>
    </r>
  </si>
  <si>
    <t xml:space="preserve">
Führen Sie hier alle betrieblichen Versicherungen mit Ausnahme der KFZ-Versicherungen auf. Damit Sie bei dieser Position den Überblick behalten, sollten Sie hierüber ggfs. eine separate Aufstellung machen. Dies hilft Ihnen zugleich zu kontrollieren, ob Sie an alle benötigten Absicherungen gedacht haben.
Dies sind zum Beispiel: Betriebshaftpflicht, Inhaltsversicherung, Ertragsausfallversicherung, Elektronikversicherung und Rechtsschutz. Bei der Frage, welche mindestens notwendigen Absicherungen von Ihnen benötigt werden, können wir Ihnen bereits in der frühen Planungsphase weiterhelfen.
</t>
  </si>
  <si>
    <t xml:space="preserve">
Wenn Sie einer Kammer angehören, erhalten Sie von dort in aller Regel Unterstützung. Bitte tragen Sie hier Ihren jährlichen Beitrag ein.
</t>
  </si>
  <si>
    <r>
      <t xml:space="preserve">
Aus Gründen der Übersichtlichkeit sollten die Kosten die nur in Zusammenhang  mit der Gründung stehen, hier separat aufgeführt werden. Bitte beachten Sie, dass dieser Betrag in der weiter unten beschriebenen Investitionsplanung nachvollziehbar sein muss.
Planen Sie in diesem Feld jedoch </t>
    </r>
    <r>
      <rPr>
        <u val="single"/>
        <sz val="10"/>
        <rFont val="Arial"/>
        <family val="2"/>
      </rPr>
      <t>nicht Ihre Investitionen</t>
    </r>
    <r>
      <rPr>
        <sz val="10"/>
        <rFont val="Arial"/>
        <family val="2"/>
      </rPr>
      <t xml:space="preserve"> mit ein, da diese längerfristig finanziert und abgeschrieben oder geleast werden.
</t>
    </r>
  </si>
  <si>
    <r>
      <t xml:space="preserve">
Natürlich sollte sich ein Betrieb nicht nur selbst tragen sondern auch genug erwirtschaften, damit Sie Ihre private Lebenshaltung tragen können. Ermitteln Sie daher unter dieser Position, welche Entnahmen Sie hierfür vornehmen müssen. Hierbei hilft Ihnen zugleich die ebenfalls beigefügte Tabelle für die privaten Kosten. Beachten Sie hierbei bitte auch, dass bei einem Gewinn auch ein Teil für private Steuerzahlungen an das Finanzamt einzuplanen ist (s.o.: "nachrichtlich: Steuern").
Sollten Sie eine </t>
    </r>
    <r>
      <rPr>
        <u val="single"/>
        <sz val="10"/>
        <rFont val="Arial"/>
        <family val="2"/>
      </rPr>
      <t>Kapitalgesellschaft</t>
    </r>
    <r>
      <rPr>
        <sz val="10"/>
        <rFont val="Arial"/>
        <family val="2"/>
      </rPr>
      <t xml:space="preserve"> gründen ist das Brutto-Geschäftsführergehalt bereits bei den Personaufwendungen einzuplanen. In diesem Fall ist hier anzugeben, welcher </t>
    </r>
    <r>
      <rPr>
        <u val="single"/>
        <sz val="10"/>
        <rFont val="Arial"/>
        <family val="2"/>
      </rPr>
      <t>Brutto</t>
    </r>
    <r>
      <rPr>
        <sz val="10"/>
        <rFont val="Arial"/>
        <family val="2"/>
      </rPr>
      <t xml:space="preserve">-Anteil an den Personalkosten für Sie bestimmt ist.
</t>
    </r>
  </si>
  <si>
    <r>
      <t xml:space="preserve">
In dieser Zeile können Sie den geplanten Umsatz der Rentabilitätsplanung über die einzelnen Monate verteilen. Dabei gilt der Zeitpunkt, zu dem Sie erwarten die Rechnung an Ihre Kunden stellen zu können, als Zeitpunkt des Umsatzes. Erst </t>
    </r>
    <r>
      <rPr>
        <u val="single"/>
        <sz val="10"/>
        <rFont val="Arial"/>
        <family val="2"/>
      </rPr>
      <t>in der nächsten Zeile</t>
    </r>
    <r>
      <rPr>
        <sz val="10"/>
        <rFont val="Arial"/>
        <family val="2"/>
      </rPr>
      <t xml:space="preserve"> (s.u.) planen Sie bitte, wann Ihre in Rechnung gestellten Leistungen </t>
    </r>
    <r>
      <rPr>
        <u val="single"/>
        <sz val="10"/>
        <rFont val="Arial"/>
        <family val="2"/>
      </rPr>
      <t>tatsächlich als Zahlung</t>
    </r>
    <r>
      <rPr>
        <sz val="10"/>
        <rFont val="Arial"/>
        <family val="2"/>
      </rPr>
      <t xml:space="preserve"> in bar bzw. auf Ihrem Konto eingehen. Zusätzlich sollten sie folgende Faktoren bei der Verteilung Ihres Planumsatzes beachten:
</t>
    </r>
    <r>
      <rPr>
        <b/>
        <sz val="10"/>
        <rFont val="Arial"/>
        <family val="2"/>
      </rPr>
      <t>&gt;</t>
    </r>
    <r>
      <rPr>
        <sz val="10"/>
        <rFont val="Arial"/>
        <family val="2"/>
      </rPr>
      <t xml:space="preserve"> Planen Sie den in den ersten Monaten oftmals noch geringen Umsatz entsprechend vorsichtig ein, 
   da dieser i.d.R. erst in den Folgemonaten ansteigt.
</t>
    </r>
    <r>
      <rPr>
        <b/>
        <sz val="10"/>
        <rFont val="Arial"/>
        <family val="2"/>
      </rPr>
      <t>&gt;</t>
    </r>
    <r>
      <rPr>
        <sz val="10"/>
        <rFont val="Arial"/>
        <family val="2"/>
      </rPr>
      <t xml:space="preserve"> Beachten Sie außerdem, ob Ihr Geschäft Saisonschwankungen unterliegt und somit zu bestimmten
   Monaten stärkere oder schwächere Umsätze zu erwarten sind.
Diese Verteilung dient nur zur besseren Nachvollziehbarkeit und Vorbereitung der weiter unten aufgeführten Angaben zu den tatsächlichen Zahlungseingängen. Daher werden diese Zahlen </t>
    </r>
    <r>
      <rPr>
        <u val="single"/>
        <sz val="10"/>
        <rFont val="Arial"/>
        <family val="2"/>
      </rPr>
      <t>nicht</t>
    </r>
    <r>
      <rPr>
        <sz val="10"/>
        <rFont val="Arial"/>
        <family val="2"/>
      </rPr>
      <t xml:space="preserve"> mit den weiteren Umsatzahlen summiert, müssen aber natürlich mit dem Planumsatz Ihrer Rentabilitäts-planung für das erste (Teil-)Geschäftsjahr übereinstimmen.</t>
    </r>
  </si>
  <si>
    <t xml:space="preserve">
Wenn Sie ein Einzelunternehmen oder eine Personengesellschaft gründen, so ist Ihr Unternehmer-gehalt nicht den Personalkosten zuzurechnen. Damit Sie dennoch überprüfen können, ob die Geldmittel jeweils ausreichen, um Ihren Lebensunterhalt, private Steuern und Sozialabsicherung zu tragen, sind hier die mindestens notwendigen Privatentnahmen einzutragen.
Um diese zu ermitteln, sollten Sie analog der betrieblichen Planung festhalten, wann welche privaten Ausgaben auf Sie zukommen und ob Sie ggfs. bereits zur Einkommensteuervorauszahlung veranlagt wurden. Ist letzteres nicht der Fall, sollten Sie bei den Entnahmen zugleich eine Rücklagenbildung für die spätere private Steuerlast einplanen.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</si>
</sst>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00&quot;  &quot;"/>
    <numFmt numFmtId="175" formatCode="#,##0.0&quot;  &quot;"/>
    <numFmt numFmtId="176" formatCode="#,##0.00\ "/>
    <numFmt numFmtId="177" formatCode="dd/mm/yy"/>
    <numFmt numFmtId="178" formatCode="mmmm\ \-\ yyyy"/>
    <numFmt numFmtId="179" formatCode="mm\ /\ yyyy"/>
    <numFmt numFmtId="180" formatCode="#,##0.00\ _ ;[Red]\-#,##0.00\ \ "/>
    <numFmt numFmtId="181" formatCode="#,##0\ "/>
    <numFmt numFmtId="182" formatCode="#,##0_ \ ;[Red]\-#,##0\ \ "/>
    <numFmt numFmtId="183" formatCode="#,##0_ ;[Red]\-#,##0\ "/>
    <numFmt numFmtId="184" formatCode="mmm/\ \-\ yyyy"/>
    <numFmt numFmtId="185" formatCode="mmm/\ yyyy"/>
  </numFmts>
  <fonts count="80">
    <font>
      <sz val="10"/>
      <name val="Arial"/>
      <family val="0"/>
    </font>
    <font>
      <sz val="9"/>
      <name val="Arial"/>
      <family val="0"/>
    </font>
    <font>
      <b/>
      <sz val="9"/>
      <name val="Arial"/>
      <family val="2"/>
    </font>
    <font>
      <sz val="22"/>
      <name val="Arial"/>
      <family val="2"/>
    </font>
    <font>
      <b/>
      <sz val="10"/>
      <name val="Arial"/>
      <family val="2"/>
    </font>
    <font>
      <b/>
      <sz val="10"/>
      <color indexed="9"/>
      <name val="Arial"/>
      <family val="2"/>
    </font>
    <font>
      <sz val="10"/>
      <name val="Wingdings"/>
      <family val="0"/>
    </font>
    <font>
      <b/>
      <i/>
      <sz val="10"/>
      <name val="Arial"/>
      <family val="2"/>
    </font>
    <font>
      <sz val="14"/>
      <name val="Arial"/>
      <family val="2"/>
    </font>
    <font>
      <u val="single"/>
      <sz val="10"/>
      <name val="Arial"/>
      <family val="2"/>
    </font>
    <font>
      <sz val="8"/>
      <name val="Arial"/>
      <family val="2"/>
    </font>
    <font>
      <i/>
      <sz val="9"/>
      <name val="Arial"/>
      <family val="2"/>
    </font>
    <font>
      <b/>
      <sz val="9"/>
      <color indexed="9"/>
      <name val="Arial"/>
      <family val="2"/>
    </font>
    <font>
      <b/>
      <i/>
      <sz val="9"/>
      <name val="Arial"/>
      <family val="2"/>
    </font>
    <font>
      <b/>
      <sz val="18"/>
      <color indexed="9"/>
      <name val="Arial"/>
      <family val="2"/>
    </font>
    <font>
      <sz val="18"/>
      <name val="Arial"/>
      <family val="2"/>
    </font>
    <font>
      <b/>
      <i/>
      <u val="single"/>
      <sz val="9"/>
      <color indexed="9"/>
      <name val="Arial"/>
      <family val="2"/>
    </font>
    <font>
      <sz val="9"/>
      <name val="Wingdings"/>
      <family val="0"/>
    </font>
    <font>
      <i/>
      <sz val="10"/>
      <name val="Arial"/>
      <family val="2"/>
    </font>
    <font>
      <b/>
      <sz val="8"/>
      <color indexed="9"/>
      <name val="Arial"/>
      <family val="2"/>
    </font>
    <font>
      <sz val="8"/>
      <name val="Tahoma"/>
      <family val="2"/>
    </font>
    <font>
      <b/>
      <sz val="16"/>
      <name val="Arial"/>
      <family val="2"/>
    </font>
    <font>
      <b/>
      <i/>
      <sz val="8"/>
      <name val="Tahoma"/>
      <family val="2"/>
    </font>
    <font>
      <b/>
      <sz val="8"/>
      <name val="Tahoma"/>
      <family val="2"/>
    </font>
    <font>
      <b/>
      <i/>
      <sz val="13"/>
      <color indexed="9"/>
      <name val="Arial"/>
      <family val="2"/>
    </font>
    <font>
      <b/>
      <u val="single"/>
      <sz val="10"/>
      <name val="Arial"/>
      <family val="2"/>
    </font>
    <font>
      <b/>
      <i/>
      <u val="single"/>
      <sz val="10"/>
      <name val="Arial"/>
      <family val="2"/>
    </font>
    <font>
      <b/>
      <sz val="12"/>
      <name val="Arial"/>
      <family val="2"/>
    </font>
    <font>
      <b/>
      <sz val="10"/>
      <name val="Arial Narrow"/>
      <family val="2"/>
    </font>
    <font>
      <sz val="5"/>
      <color indexed="9"/>
      <name val="Arial"/>
      <family val="2"/>
    </font>
    <font>
      <b/>
      <u val="single"/>
      <sz val="9"/>
      <name val="Arial"/>
      <family val="2"/>
    </font>
    <font>
      <sz val="10"/>
      <name val="Arial Narrow"/>
      <family val="2"/>
    </font>
    <font>
      <b/>
      <sz val="10"/>
      <color indexed="9"/>
      <name val="Arial Narrow"/>
      <family val="2"/>
    </font>
    <font>
      <b/>
      <sz val="9"/>
      <color indexed="9"/>
      <name val="Arial Narrow"/>
      <family val="2"/>
    </font>
    <font>
      <b/>
      <sz val="9"/>
      <name val="Arial Narrow"/>
      <family val="2"/>
    </font>
    <font>
      <b/>
      <sz val="14"/>
      <name val="Arial Narrow"/>
      <family val="2"/>
    </font>
    <font>
      <u val="single"/>
      <sz val="10"/>
      <name val="Arial Narrow"/>
      <family val="2"/>
    </font>
    <font>
      <i/>
      <sz val="10"/>
      <name val="Arial Narrow"/>
      <family val="2"/>
    </font>
    <font>
      <sz val="7"/>
      <name val="Arial Narrow"/>
      <family val="2"/>
    </font>
    <font>
      <sz val="2"/>
      <name val="Tahoma"/>
      <family val="2"/>
    </font>
    <font>
      <b/>
      <sz val="10"/>
      <color indexed="43"/>
      <name val="Arial Narrow"/>
      <family val="2"/>
    </font>
    <font>
      <b/>
      <sz val="9"/>
      <color indexed="8"/>
      <name val="Arial"/>
      <family val="2"/>
    </font>
    <font>
      <sz val="9"/>
      <color indexed="8"/>
      <name val="Arial"/>
      <family val="2"/>
    </font>
    <font>
      <b/>
      <sz val="8"/>
      <name val="Arial"/>
      <family val="2"/>
    </font>
    <font>
      <b/>
      <i/>
      <sz val="8"/>
      <name val="Arial"/>
      <family val="2"/>
    </font>
    <font>
      <b/>
      <i/>
      <sz val="20"/>
      <name val="Arial Narrow"/>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7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indexed="10"/>
        <bgColor indexed="64"/>
      </patternFill>
    </fill>
    <fill>
      <patternFill patternType="mediumGray">
        <fgColor indexed="42"/>
        <bgColor indexed="41"/>
      </patternFill>
    </fill>
    <fill>
      <patternFill patternType="solid">
        <fgColor indexed="5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21"/>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darkGray">
        <fgColor indexed="27"/>
        <bgColor indexed="31"/>
      </patternFill>
    </fill>
    <fill>
      <patternFill patternType="darkGray">
        <fgColor indexed="31"/>
        <bgColor indexed="41"/>
      </patternFill>
    </fill>
    <fill>
      <patternFill patternType="mediumGray">
        <fgColor indexed="38"/>
        <bgColor indexed="41"/>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8"/>
        <bgColor indexed="64"/>
      </patternFill>
    </fill>
    <fill>
      <patternFill patternType="solid">
        <fgColor indexed="52"/>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9"/>
        <bgColor indexed="64"/>
      </patternFill>
    </fill>
    <fill>
      <patternFill patternType="solid">
        <fgColor indexed="23"/>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mediumGray">
        <fgColor indexed="42"/>
        <bgColor indexed="9"/>
      </patternFill>
    </fill>
  </fills>
  <borders count="1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color indexed="63"/>
      </left>
      <right>
        <color indexed="63"/>
      </right>
      <top style="hair">
        <color indexed="8"/>
      </top>
      <bottom style="hair">
        <color indexed="8"/>
      </bottom>
    </border>
    <border>
      <left>
        <color indexed="63"/>
      </left>
      <right>
        <color indexed="63"/>
      </right>
      <top style="thin">
        <color indexed="8"/>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style="hair">
        <color indexed="8"/>
      </bottom>
    </border>
    <border>
      <left>
        <color indexed="63"/>
      </left>
      <right>
        <color indexed="63"/>
      </right>
      <top>
        <color indexed="63"/>
      </top>
      <bottom style="hair">
        <color indexed="8"/>
      </bottom>
    </border>
    <border>
      <left>
        <color indexed="63"/>
      </left>
      <right>
        <color indexed="63"/>
      </right>
      <top style="double">
        <color indexed="8"/>
      </top>
      <bottom style="hair">
        <color indexed="8"/>
      </bottom>
    </border>
    <border>
      <left>
        <color indexed="63"/>
      </left>
      <right>
        <color indexed="63"/>
      </right>
      <top style="thin">
        <color indexed="8"/>
      </top>
      <bottom>
        <color indexed="63"/>
      </bottom>
    </border>
    <border>
      <left>
        <color indexed="63"/>
      </left>
      <right>
        <color indexed="63"/>
      </right>
      <top style="double">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hair">
        <color indexed="8"/>
      </left>
      <right>
        <color indexed="63"/>
      </right>
      <top>
        <color indexed="63"/>
      </top>
      <bottom style="hair">
        <color indexed="8"/>
      </bottom>
    </border>
    <border>
      <left>
        <color indexed="63"/>
      </left>
      <right>
        <color indexed="63"/>
      </right>
      <top style="hair">
        <color indexed="8"/>
      </top>
      <bottom>
        <color indexed="63"/>
      </bottom>
    </border>
    <border>
      <left style="hair">
        <color indexed="8"/>
      </left>
      <right>
        <color indexed="63"/>
      </right>
      <top style="thin"/>
      <bottom style="double"/>
    </border>
    <border>
      <left style="hair">
        <color indexed="8"/>
      </left>
      <right style="hair">
        <color indexed="8"/>
      </right>
      <top style="thin"/>
      <bottom style="double"/>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style="thin">
        <color indexed="8"/>
      </top>
      <bottom style="hair">
        <color indexed="8"/>
      </bottom>
    </border>
    <border>
      <left>
        <color indexed="63"/>
      </left>
      <right style="hair">
        <color indexed="8"/>
      </right>
      <top>
        <color indexed="63"/>
      </top>
      <bottom style="thin"/>
    </border>
    <border>
      <left style="thin"/>
      <right>
        <color indexed="63"/>
      </right>
      <top>
        <color indexed="63"/>
      </top>
      <bottom style="thin"/>
    </border>
    <border>
      <left style="hair">
        <color indexed="8"/>
      </left>
      <right>
        <color indexed="63"/>
      </right>
      <top>
        <color indexed="63"/>
      </top>
      <bottom style="thin"/>
    </border>
    <border>
      <left style="hair">
        <color indexed="8"/>
      </left>
      <right>
        <color indexed="63"/>
      </right>
      <top style="thin">
        <color indexed="8"/>
      </top>
      <bottom style="double"/>
    </border>
    <border>
      <left>
        <color indexed="63"/>
      </left>
      <right>
        <color indexed="63"/>
      </right>
      <top style="thin">
        <color indexed="8"/>
      </top>
      <bottom style="double"/>
    </border>
    <border>
      <left>
        <color indexed="63"/>
      </left>
      <right>
        <color indexed="63"/>
      </right>
      <top style="thin">
        <color indexed="8"/>
      </top>
      <bottom style="thin"/>
    </border>
    <border>
      <left style="thin"/>
      <right style="thin"/>
      <top style="thin"/>
      <bottom style="thin"/>
    </border>
    <border>
      <left style="thin"/>
      <right style="hair">
        <color indexed="8"/>
      </right>
      <top style="thin">
        <color indexed="8"/>
      </top>
      <bottom style="thin"/>
    </border>
    <border>
      <left style="thin"/>
      <right style="hair">
        <color indexed="8"/>
      </right>
      <top>
        <color indexed="63"/>
      </top>
      <bottom style="hair">
        <color indexed="8"/>
      </bottom>
    </border>
    <border>
      <left style="thin"/>
      <right>
        <color indexed="63"/>
      </right>
      <top style="thin">
        <color indexed="8"/>
      </top>
      <bottom style="hair">
        <color indexed="8"/>
      </bottom>
    </border>
    <border>
      <left style="thin"/>
      <right>
        <color indexed="63"/>
      </right>
      <top style="hair">
        <color indexed="8"/>
      </top>
      <bottom style="thin">
        <color indexed="8"/>
      </bottom>
    </border>
    <border>
      <left style="thin"/>
      <right>
        <color indexed="63"/>
      </right>
      <top style="thin">
        <color indexed="8"/>
      </top>
      <bottom style="thin">
        <color indexed="8"/>
      </bottom>
    </border>
    <border>
      <left>
        <color indexed="63"/>
      </left>
      <right style="thin"/>
      <top style="thin">
        <color indexed="8"/>
      </top>
      <bottom style="hair">
        <color indexed="8"/>
      </bottom>
    </border>
    <border>
      <left>
        <color indexed="63"/>
      </left>
      <right style="thin"/>
      <top>
        <color indexed="63"/>
      </top>
      <bottom>
        <color indexed="63"/>
      </bottom>
    </border>
    <border>
      <left>
        <color indexed="63"/>
      </left>
      <right style="thin"/>
      <top>
        <color indexed="63"/>
      </top>
      <bottom style="thin">
        <color indexed="8"/>
      </bottom>
    </border>
    <border>
      <left style="hair">
        <color indexed="8"/>
      </left>
      <right>
        <color indexed="63"/>
      </right>
      <top style="hair">
        <color indexed="8"/>
      </top>
      <bottom style="hair">
        <color indexed="8"/>
      </bottom>
    </border>
    <border>
      <left style="hair">
        <color indexed="8"/>
      </left>
      <right>
        <color indexed="63"/>
      </right>
      <top style="double">
        <color indexed="8"/>
      </top>
      <bottom>
        <color indexed="63"/>
      </bottom>
    </border>
    <border>
      <left style="thin"/>
      <right style="hair">
        <color indexed="8"/>
      </right>
      <top style="thin">
        <color indexed="8"/>
      </top>
      <bottom>
        <color indexed="63"/>
      </bottom>
    </border>
    <border>
      <left style="thin"/>
      <right>
        <color indexed="63"/>
      </right>
      <top style="thin">
        <color indexed="8"/>
      </top>
      <bottom style="thin"/>
    </border>
    <border>
      <left style="thin"/>
      <right style="thin"/>
      <top style="thin">
        <color indexed="8"/>
      </top>
      <bottom style="thin">
        <color indexed="8"/>
      </bottom>
    </border>
    <border>
      <left style="thin"/>
      <right style="thin"/>
      <top style="thin">
        <color indexed="8"/>
      </top>
      <bottom style="thin"/>
    </border>
    <border>
      <left style="thin"/>
      <right>
        <color indexed="63"/>
      </right>
      <top>
        <color indexed="63"/>
      </top>
      <bottom style="hair">
        <color indexed="8"/>
      </bottom>
    </border>
    <border>
      <left style="thin"/>
      <right>
        <color indexed="63"/>
      </right>
      <top style="hair">
        <color indexed="8"/>
      </top>
      <bottom style="hair">
        <color indexed="8"/>
      </bottom>
    </border>
    <border>
      <left style="thin"/>
      <right style="thin"/>
      <top style="thin">
        <color indexed="8"/>
      </top>
      <bottom style="double">
        <color indexed="8"/>
      </bottom>
    </border>
    <border>
      <left style="thin"/>
      <right>
        <color indexed="63"/>
      </right>
      <top style="thin">
        <color indexed="8"/>
      </top>
      <bottom style="double">
        <color indexed="8"/>
      </bottom>
    </border>
    <border>
      <left style="thin"/>
      <right>
        <color indexed="63"/>
      </right>
      <top>
        <color indexed="63"/>
      </top>
      <bottom>
        <color indexed="63"/>
      </bottom>
    </border>
    <border>
      <left style="thin"/>
      <right style="thin"/>
      <top style="thin">
        <color indexed="8"/>
      </top>
      <bottom style="hair">
        <color indexed="8"/>
      </bottom>
    </border>
    <border>
      <left style="thin"/>
      <right>
        <color indexed="63"/>
      </right>
      <top>
        <color indexed="63"/>
      </top>
      <bottom style="thin">
        <color indexed="8"/>
      </bottom>
    </border>
    <border>
      <left style="thin"/>
      <right>
        <color indexed="63"/>
      </right>
      <top style="thin">
        <color indexed="8"/>
      </top>
      <bottom style="double"/>
    </border>
    <border>
      <left>
        <color indexed="63"/>
      </left>
      <right>
        <color indexed="63"/>
      </right>
      <top style="thin"/>
      <bottom style="thin"/>
    </border>
    <border>
      <left style="thin"/>
      <right style="hair">
        <color indexed="8"/>
      </right>
      <top style="thin">
        <color indexed="8"/>
      </top>
      <bottom style="double">
        <color indexed="8"/>
      </bottom>
    </border>
    <border>
      <left style="thin"/>
      <right style="thin"/>
      <top>
        <color indexed="63"/>
      </top>
      <bottom style="hair">
        <color indexed="8"/>
      </bottom>
    </border>
    <border>
      <left style="thin"/>
      <right style="thin"/>
      <top style="hair">
        <color indexed="8"/>
      </top>
      <bottom style="hair">
        <color indexed="8"/>
      </bottom>
    </border>
    <border>
      <left style="thin"/>
      <right style="thin"/>
      <top style="hair">
        <color indexed="8"/>
      </top>
      <bottom style="thin">
        <color indexed="8"/>
      </bottom>
    </border>
    <border>
      <left>
        <color indexed="63"/>
      </left>
      <right>
        <color indexed="63"/>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color indexed="63"/>
      </right>
      <top style="double">
        <color indexed="8"/>
      </top>
      <bottom style="double">
        <color indexed="8"/>
      </bottom>
    </border>
    <border>
      <left>
        <color indexed="63"/>
      </left>
      <right>
        <color indexed="63"/>
      </right>
      <top>
        <color indexed="63"/>
      </top>
      <bottom style="double">
        <color indexed="8"/>
      </bottom>
    </border>
    <border>
      <left style="hair">
        <color indexed="8"/>
      </left>
      <right style="hair">
        <color indexed="8"/>
      </right>
      <top>
        <color indexed="63"/>
      </top>
      <bottom style="double">
        <color indexed="8"/>
      </bottom>
    </border>
    <border>
      <left>
        <color indexed="63"/>
      </left>
      <right>
        <color indexed="63"/>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color indexed="63"/>
      </right>
      <top>
        <color indexed="63"/>
      </top>
      <bottom style="double">
        <color indexed="8"/>
      </bottom>
    </border>
    <border>
      <left>
        <color indexed="63"/>
      </left>
      <right>
        <color indexed="63"/>
      </right>
      <top style="double">
        <color indexed="8"/>
      </top>
      <bottom style="double"/>
    </border>
    <border>
      <left style="hair">
        <color indexed="8"/>
      </left>
      <right style="hair">
        <color indexed="8"/>
      </right>
      <top style="double">
        <color indexed="8"/>
      </top>
      <bottom style="double"/>
    </border>
    <border>
      <left style="hair">
        <color indexed="8"/>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color indexed="63"/>
      </right>
      <top style="thin"/>
      <bottom style="hair">
        <color indexed="8"/>
      </bottom>
    </border>
    <border>
      <left>
        <color indexed="63"/>
      </left>
      <right style="hair">
        <color indexed="8"/>
      </right>
      <top style="thin">
        <color indexed="8"/>
      </top>
      <bottom style="double"/>
    </border>
    <border>
      <left>
        <color indexed="63"/>
      </left>
      <right>
        <color indexed="63"/>
      </right>
      <top style="double"/>
      <bottom style="thin">
        <color indexed="8"/>
      </bottom>
    </border>
    <border>
      <left>
        <color indexed="63"/>
      </left>
      <right style="hair">
        <color indexed="8"/>
      </right>
      <top style="double"/>
      <bottom style="thin">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color indexed="63"/>
      </left>
      <right style="hair">
        <color indexed="8"/>
      </right>
      <top style="thin">
        <color indexed="8"/>
      </top>
      <bottom style="hair">
        <color indexed="8"/>
      </bottom>
    </border>
    <border>
      <left>
        <color indexed="63"/>
      </left>
      <right style="hair">
        <color indexed="8"/>
      </right>
      <top style="thin">
        <color indexed="8"/>
      </top>
      <bottom style="double">
        <color indexed="8"/>
      </bottom>
    </border>
    <border>
      <left>
        <color indexed="63"/>
      </left>
      <right style="hair">
        <color indexed="8"/>
      </right>
      <top style="double">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double">
        <color indexed="8"/>
      </top>
      <bottom>
        <color indexed="63"/>
      </bottom>
    </border>
    <border>
      <left>
        <color indexed="63"/>
      </left>
      <right style="thin"/>
      <top style="double">
        <color indexed="8"/>
      </top>
      <bottom>
        <color indexed="63"/>
      </bottom>
    </border>
    <border>
      <left style="thin"/>
      <right>
        <color indexed="63"/>
      </right>
      <top>
        <color indexed="63"/>
      </top>
      <bottom style="double">
        <color indexed="8"/>
      </bottom>
    </border>
    <border>
      <left>
        <color indexed="63"/>
      </left>
      <right style="thin"/>
      <top>
        <color indexed="63"/>
      </top>
      <bottom style="double">
        <color indexed="8"/>
      </bottom>
    </border>
    <border>
      <left>
        <color indexed="63"/>
      </left>
      <right style="thin"/>
      <top style="thin">
        <color indexed="8"/>
      </top>
      <bottom style="double">
        <color indexed="8"/>
      </bottom>
    </border>
    <border diagonalUp="1" diagonalDown="1">
      <left style="hair">
        <color indexed="8"/>
      </left>
      <right>
        <color indexed="63"/>
      </right>
      <top style="thin">
        <color indexed="8"/>
      </top>
      <bottom>
        <color indexed="63"/>
      </bottom>
      <diagonal style="hair">
        <color indexed="8"/>
      </diagonal>
    </border>
    <border diagonalUp="1" diagonalDown="1">
      <left style="hair">
        <color indexed="8"/>
      </left>
      <right>
        <color indexed="63"/>
      </right>
      <top>
        <color indexed="63"/>
      </top>
      <bottom>
        <color indexed="63"/>
      </bottom>
      <diagonal style="hair">
        <color indexed="8"/>
      </diagonal>
    </border>
    <border diagonalUp="1" diagonalDown="1">
      <left style="hair">
        <color indexed="8"/>
      </left>
      <right>
        <color indexed="63"/>
      </right>
      <top>
        <color indexed="63"/>
      </top>
      <bottom style="double"/>
      <diagonal style="hair">
        <color indexed="8"/>
      </diagonal>
    </border>
    <border>
      <left>
        <color indexed="63"/>
      </left>
      <right style="hair">
        <color indexed="8"/>
      </right>
      <top style="thin"/>
      <bottom style="double"/>
    </border>
    <border>
      <left>
        <color indexed="63"/>
      </left>
      <right style="hair">
        <color indexed="8"/>
      </right>
      <top style="double">
        <color indexed="8"/>
      </top>
      <bottom style="double"/>
    </border>
    <border>
      <left>
        <color indexed="63"/>
      </left>
      <right>
        <color indexed="63"/>
      </right>
      <top style="double"/>
      <bottom style="thin"/>
    </border>
    <border>
      <left>
        <color indexed="63"/>
      </left>
      <right style="hair">
        <color indexed="8"/>
      </right>
      <top style="double">
        <color indexed="8"/>
      </top>
      <bottom style="double">
        <color indexed="8"/>
      </bottom>
    </border>
    <border>
      <left>
        <color indexed="63"/>
      </left>
      <right style="hair">
        <color indexed="8"/>
      </right>
      <top style="hair">
        <color indexed="8"/>
      </top>
      <bottom style="thin"/>
    </border>
    <border>
      <left>
        <color indexed="63"/>
      </left>
      <right>
        <color indexed="63"/>
      </right>
      <top style="thin"/>
      <bottom style="double">
        <color indexed="8"/>
      </bottom>
    </border>
    <border>
      <left>
        <color indexed="63"/>
      </left>
      <right style="hair">
        <color indexed="8"/>
      </right>
      <top style="thin"/>
      <bottom style="double">
        <color indexed="8"/>
      </bottom>
    </border>
    <border>
      <left>
        <color indexed="63"/>
      </left>
      <right style="hair">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164" fontId="0" fillId="0" borderId="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165" fontId="0" fillId="0" borderId="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72" fillId="31"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427">
    <xf numFmtId="0" fontId="0" fillId="0" borderId="0" xfId="0" applyAlignment="1">
      <alignment/>
    </xf>
    <xf numFmtId="0" fontId="0" fillId="0" borderId="0" xfId="0" applyFont="1" applyAlignment="1" applyProtection="1">
      <alignment horizontal="center" vertical="center"/>
      <protection hidden="1"/>
    </xf>
    <xf numFmtId="0" fontId="0" fillId="0" borderId="0" xfId="0" applyAlignment="1" applyProtection="1">
      <alignment vertical="center"/>
      <protection hidden="1"/>
    </xf>
    <xf numFmtId="174" fontId="0" fillId="0" borderId="0" xfId="0" applyNumberFormat="1" applyAlignment="1" applyProtection="1">
      <alignment horizontal="right" vertical="center"/>
      <protection hidden="1"/>
    </xf>
    <xf numFmtId="175" fontId="0" fillId="0" borderId="0" xfId="0" applyNumberFormat="1" applyAlignment="1" applyProtection="1">
      <alignment horizontal="right" vertical="center"/>
      <protection hidden="1"/>
    </xf>
    <xf numFmtId="0" fontId="0" fillId="33" borderId="0" xfId="0" applyFill="1" applyAlignment="1" applyProtection="1">
      <alignment vertical="center"/>
      <protection hidden="1"/>
    </xf>
    <xf numFmtId="0" fontId="3" fillId="33" borderId="0" xfId="0" applyFont="1" applyFill="1" applyAlignment="1" applyProtection="1">
      <alignment horizontal="center" vertical="center"/>
      <protection hidden="1"/>
    </xf>
    <xf numFmtId="0" fontId="0" fillId="33"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0" fillId="33" borderId="10" xfId="0"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0" fillId="33" borderId="11" xfId="0" applyFont="1" applyFill="1" applyBorder="1" applyAlignment="1" applyProtection="1">
      <alignment horizontal="center" vertical="center"/>
      <protection hidden="1"/>
    </xf>
    <xf numFmtId="175" fontId="0" fillId="34" borderId="11" xfId="0" applyNumberFormat="1" applyFill="1" applyBorder="1" applyAlignment="1" applyProtection="1">
      <alignment horizontal="right" vertical="center"/>
      <protection hidden="1"/>
    </xf>
    <xf numFmtId="0" fontId="0" fillId="33" borderId="0" xfId="0" applyFont="1" applyFill="1" applyAlignment="1" applyProtection="1">
      <alignment horizontal="center" vertical="center"/>
      <protection hidden="1"/>
    </xf>
    <xf numFmtId="175" fontId="0" fillId="34" borderId="0" xfId="0" applyNumberFormat="1" applyFill="1" applyAlignment="1" applyProtection="1">
      <alignment horizontal="right" vertical="center"/>
      <protection hidden="1"/>
    </xf>
    <xf numFmtId="0" fontId="0" fillId="35" borderId="12" xfId="0" applyFont="1" applyFill="1" applyBorder="1" applyAlignment="1" applyProtection="1">
      <alignment horizontal="center" vertical="center"/>
      <protection hidden="1"/>
    </xf>
    <xf numFmtId="0" fontId="4" fillId="35" borderId="12" xfId="0" applyFont="1" applyFill="1" applyBorder="1" applyAlignment="1" applyProtection="1">
      <alignment vertical="center"/>
      <protection hidden="1"/>
    </xf>
    <xf numFmtId="175" fontId="4" fillId="36" borderId="12" xfId="0" applyNumberFormat="1" applyFont="1" applyFill="1" applyBorder="1" applyAlignment="1" applyProtection="1">
      <alignment horizontal="right" vertical="center"/>
      <protection hidden="1"/>
    </xf>
    <xf numFmtId="0" fontId="0" fillId="33" borderId="13" xfId="0" applyFont="1" applyFill="1" applyBorder="1" applyAlignment="1" applyProtection="1">
      <alignment horizontal="center" vertical="center"/>
      <protection hidden="1"/>
    </xf>
    <xf numFmtId="0" fontId="0" fillId="37" borderId="0" xfId="0"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4" fillId="35" borderId="14" xfId="0" applyFont="1" applyFill="1" applyBorder="1" applyAlignment="1" applyProtection="1">
      <alignment vertical="center"/>
      <protection hidden="1"/>
    </xf>
    <xf numFmtId="175" fontId="4" fillId="36" borderId="14" xfId="0" applyNumberFormat="1" applyFont="1" applyFill="1" applyBorder="1" applyAlignment="1" applyProtection="1">
      <alignment horizontal="right" vertical="center"/>
      <protection hidden="1"/>
    </xf>
    <xf numFmtId="175" fontId="0" fillId="34" borderId="15" xfId="0" applyNumberFormat="1" applyFill="1" applyBorder="1" applyAlignment="1" applyProtection="1">
      <alignment horizontal="right" vertical="center"/>
      <protection hidden="1"/>
    </xf>
    <xf numFmtId="175" fontId="4" fillId="36" borderId="15" xfId="0" applyNumberFormat="1" applyFont="1" applyFill="1" applyBorder="1" applyAlignment="1" applyProtection="1">
      <alignment horizontal="right" vertical="center"/>
      <protection hidden="1"/>
    </xf>
    <xf numFmtId="0" fontId="0" fillId="35" borderId="14" xfId="0" applyFont="1" applyFill="1" applyBorder="1" applyAlignment="1" applyProtection="1">
      <alignment vertical="center"/>
      <protection hidden="1"/>
    </xf>
    <xf numFmtId="0" fontId="0" fillId="0" borderId="0" xfId="0" applyFont="1" applyAlignment="1" applyProtection="1">
      <alignment vertical="center"/>
      <protection hidden="1"/>
    </xf>
    <xf numFmtId="174" fontId="0" fillId="33" borderId="0" xfId="0" applyNumberFormat="1" applyFill="1" applyAlignment="1" applyProtection="1">
      <alignment horizontal="right" vertical="center"/>
      <protection hidden="1"/>
    </xf>
    <xf numFmtId="0" fontId="4" fillId="35" borderId="12" xfId="0" applyFont="1" applyFill="1" applyBorder="1" applyAlignment="1" applyProtection="1">
      <alignment vertical="center" wrapText="1"/>
      <protection hidden="1"/>
    </xf>
    <xf numFmtId="0" fontId="0" fillId="33" borderId="16" xfId="0" applyFont="1" applyFill="1" applyBorder="1" applyAlignment="1" applyProtection="1">
      <alignment horizontal="center" vertical="center"/>
      <protection hidden="1"/>
    </xf>
    <xf numFmtId="175" fontId="0" fillId="34" borderId="16" xfId="0" applyNumberFormat="1" applyFill="1" applyBorder="1" applyAlignment="1" applyProtection="1">
      <alignment horizontal="right" vertical="center"/>
      <protection hidden="1"/>
    </xf>
    <xf numFmtId="175" fontId="0" fillId="33" borderId="0" xfId="0" applyNumberFormat="1" applyFill="1" applyAlignment="1" applyProtection="1">
      <alignment horizontal="right" vertical="center"/>
      <protection hidden="1"/>
    </xf>
    <xf numFmtId="0" fontId="6" fillId="33" borderId="11" xfId="0" applyFont="1" applyFill="1" applyBorder="1" applyAlignment="1" applyProtection="1">
      <alignment horizontal="center" vertical="center"/>
      <protection hidden="1"/>
    </xf>
    <xf numFmtId="175" fontId="0" fillId="35" borderId="11" xfId="0" applyNumberFormat="1" applyFill="1" applyBorder="1" applyAlignment="1" applyProtection="1">
      <alignment horizontal="right" vertical="center"/>
      <protection hidden="1"/>
    </xf>
    <xf numFmtId="0" fontId="7" fillId="33" borderId="17" xfId="0" applyFont="1" applyFill="1" applyBorder="1" applyAlignment="1" applyProtection="1">
      <alignment horizontal="left" vertical="center"/>
      <protection hidden="1"/>
    </xf>
    <xf numFmtId="176" fontId="0" fillId="0" borderId="0" xfId="0" applyNumberFormat="1" applyAlignment="1" applyProtection="1">
      <alignment vertical="center"/>
      <protection hidden="1"/>
    </xf>
    <xf numFmtId="175" fontId="0" fillId="0" borderId="0" xfId="0" applyNumberFormat="1" applyAlignment="1" applyProtection="1">
      <alignment vertical="center"/>
      <protection hidden="1"/>
    </xf>
    <xf numFmtId="0" fontId="0" fillId="0" borderId="0" xfId="0" applyFill="1" applyBorder="1" applyAlignment="1" applyProtection="1">
      <alignment vertical="center"/>
      <protection hidden="1"/>
    </xf>
    <xf numFmtId="176" fontId="4" fillId="35" borderId="1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35" borderId="0" xfId="0" applyFont="1" applyFill="1" applyAlignment="1" applyProtection="1">
      <alignment vertical="center" wrapText="1"/>
      <protection hidden="1"/>
    </xf>
    <xf numFmtId="0" fontId="0" fillId="33" borderId="18" xfId="0" applyFont="1" applyFill="1" applyBorder="1" applyAlignment="1" applyProtection="1">
      <alignment horizontal="center" vertical="center"/>
      <protection hidden="1"/>
    </xf>
    <xf numFmtId="0" fontId="4" fillId="37" borderId="15"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176" fontId="4" fillId="35" borderId="15" xfId="0" applyNumberFormat="1" applyFont="1" applyFill="1" applyBorder="1" applyAlignment="1" applyProtection="1">
      <alignment horizontal="center" vertical="center"/>
      <protection hidden="1"/>
    </xf>
    <xf numFmtId="0" fontId="4" fillId="37" borderId="0" xfId="0" applyFont="1" applyFill="1" applyBorder="1" applyAlignment="1" applyProtection="1">
      <alignment horizontal="center" vertical="center"/>
      <protection hidden="1"/>
    </xf>
    <xf numFmtId="0" fontId="0" fillId="35" borderId="10" xfId="0" applyFont="1" applyFill="1" applyBorder="1" applyAlignment="1" applyProtection="1">
      <alignment horizontal="left" vertical="center"/>
      <protection hidden="1"/>
    </xf>
    <xf numFmtId="0" fontId="4" fillId="37" borderId="10" xfId="0" applyFont="1" applyFill="1" applyBorder="1" applyAlignment="1" applyProtection="1">
      <alignment horizontal="center" vertical="center"/>
      <protection hidden="1"/>
    </xf>
    <xf numFmtId="0" fontId="10" fillId="33" borderId="17" xfId="0" applyFont="1" applyFill="1" applyBorder="1" applyAlignment="1" applyProtection="1">
      <alignment horizontal="left" vertical="center"/>
      <protection hidden="1"/>
    </xf>
    <xf numFmtId="0" fontId="0" fillId="33" borderId="17" xfId="0" applyFont="1" applyFill="1" applyBorder="1" applyAlignment="1" applyProtection="1">
      <alignment horizontal="center" vertical="center"/>
      <protection hidden="1"/>
    </xf>
    <xf numFmtId="0" fontId="0" fillId="33" borderId="0" xfId="0" applyFill="1" applyBorder="1" applyAlignment="1" applyProtection="1">
      <alignment vertical="center"/>
      <protection hidden="1"/>
    </xf>
    <xf numFmtId="176" fontId="0" fillId="33" borderId="0" xfId="0" applyNumberFormat="1" applyFill="1" applyBorder="1" applyAlignment="1" applyProtection="1">
      <alignment vertical="center"/>
      <protection hidden="1"/>
    </xf>
    <xf numFmtId="176" fontId="0" fillId="33" borderId="0" xfId="0" applyNumberFormat="1" applyFill="1" applyAlignment="1" applyProtection="1">
      <alignment vertical="center"/>
      <protection hidden="1"/>
    </xf>
    <xf numFmtId="174" fontId="0" fillId="33" borderId="0" xfId="0" applyNumberFormat="1" applyFill="1" applyBorder="1" applyAlignment="1" applyProtection="1">
      <alignment horizontal="right" vertical="center"/>
      <protection hidden="1"/>
    </xf>
    <xf numFmtId="0" fontId="2" fillId="35" borderId="19" xfId="0" applyFont="1" applyFill="1" applyBorder="1" applyAlignment="1" applyProtection="1">
      <alignment vertical="center"/>
      <protection hidden="1"/>
    </xf>
    <xf numFmtId="0" fontId="2" fillId="35" borderId="20" xfId="0" applyFont="1" applyFill="1" applyBorder="1" applyAlignment="1" applyProtection="1">
      <alignment horizontal="center" vertical="center"/>
      <protection hidden="1"/>
    </xf>
    <xf numFmtId="175" fontId="2" fillId="36" borderId="21" xfId="0" applyNumberFormat="1" applyFont="1" applyFill="1" applyBorder="1" applyAlignment="1" applyProtection="1">
      <alignment horizontal="right" vertical="center"/>
      <protection hidden="1"/>
    </xf>
    <xf numFmtId="0" fontId="2" fillId="35" borderId="12" xfId="0" applyFont="1" applyFill="1" applyBorder="1" applyAlignment="1" applyProtection="1">
      <alignment horizontal="center" vertical="center"/>
      <protection hidden="1"/>
    </xf>
    <xf numFmtId="0" fontId="2" fillId="35" borderId="12" xfId="0" applyFont="1" applyFill="1" applyBorder="1" applyAlignment="1" applyProtection="1">
      <alignment vertical="center"/>
      <protection hidden="1"/>
    </xf>
    <xf numFmtId="174" fontId="2" fillId="35" borderId="22" xfId="0" applyNumberFormat="1" applyFont="1" applyFill="1" applyBorder="1" applyAlignment="1" applyProtection="1">
      <alignment vertical="center"/>
      <protection hidden="1"/>
    </xf>
    <xf numFmtId="175" fontId="2" fillId="36" borderId="23" xfId="0" applyNumberFormat="1" applyFont="1" applyFill="1" applyBorder="1" applyAlignment="1" applyProtection="1">
      <alignment vertical="center"/>
      <protection hidden="1"/>
    </xf>
    <xf numFmtId="0" fontId="1" fillId="33" borderId="11" xfId="0" applyFont="1" applyFill="1" applyBorder="1" applyAlignment="1" applyProtection="1">
      <alignment horizontal="center" vertical="center"/>
      <protection hidden="1"/>
    </xf>
    <xf numFmtId="0" fontId="1" fillId="33" borderId="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1" fillId="33" borderId="12" xfId="0" applyFont="1" applyFill="1" applyBorder="1" applyAlignment="1" applyProtection="1">
      <alignment horizontal="center" vertical="center"/>
      <protection hidden="1"/>
    </xf>
    <xf numFmtId="0" fontId="2" fillId="33" borderId="12" xfId="0" applyFont="1" applyFill="1" applyBorder="1" applyAlignment="1" applyProtection="1">
      <alignment vertical="center"/>
      <protection hidden="1"/>
    </xf>
    <xf numFmtId="175" fontId="2" fillId="34" borderId="23" xfId="0" applyNumberFormat="1" applyFont="1" applyFill="1" applyBorder="1" applyAlignment="1" applyProtection="1">
      <alignment vertical="center"/>
      <protection hidden="1"/>
    </xf>
    <xf numFmtId="0" fontId="1" fillId="33" borderId="15" xfId="0" applyFont="1" applyFill="1" applyBorder="1" applyAlignment="1" applyProtection="1">
      <alignment horizontal="center" vertical="center"/>
      <protection hidden="1"/>
    </xf>
    <xf numFmtId="0" fontId="1" fillId="33" borderId="15" xfId="0" applyFont="1" applyFill="1" applyBorder="1" applyAlignment="1" applyProtection="1">
      <alignment vertical="center" wrapText="1"/>
      <protection hidden="1"/>
    </xf>
    <xf numFmtId="175" fontId="1" fillId="34" borderId="24" xfId="0" applyNumberFormat="1" applyFont="1" applyFill="1" applyBorder="1" applyAlignment="1" applyProtection="1">
      <alignment vertical="center"/>
      <protection hidden="1"/>
    </xf>
    <xf numFmtId="175" fontId="0" fillId="33" borderId="0" xfId="0" applyNumberFormat="1" applyFill="1" applyBorder="1" applyAlignment="1" applyProtection="1">
      <alignment horizontal="right" vertical="center"/>
      <protection hidden="1"/>
    </xf>
    <xf numFmtId="0" fontId="2" fillId="35" borderId="20" xfId="0" applyFont="1" applyFill="1" applyBorder="1" applyAlignment="1" applyProtection="1">
      <alignment vertical="center"/>
      <protection hidden="1"/>
    </xf>
    <xf numFmtId="0" fontId="1" fillId="33" borderId="25"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174" fontId="2" fillId="0" borderId="0" xfId="0" applyNumberFormat="1" applyFont="1" applyFill="1" applyBorder="1" applyAlignment="1" applyProtection="1">
      <alignment vertical="center"/>
      <protection hidden="1"/>
    </xf>
    <xf numFmtId="175" fontId="2" fillId="0" borderId="0" xfId="0" applyNumberFormat="1" applyFont="1" applyFill="1" applyBorder="1" applyAlignment="1" applyProtection="1">
      <alignment vertical="center"/>
      <protection hidden="1"/>
    </xf>
    <xf numFmtId="0" fontId="2" fillId="38" borderId="0" xfId="0" applyFont="1" applyFill="1" applyBorder="1" applyAlignment="1" applyProtection="1">
      <alignment vertical="center"/>
      <protection hidden="1"/>
    </xf>
    <xf numFmtId="174" fontId="2" fillId="38" borderId="0" xfId="0" applyNumberFormat="1" applyFont="1" applyFill="1" applyBorder="1" applyAlignment="1" applyProtection="1">
      <alignment vertical="center"/>
      <protection hidden="1"/>
    </xf>
    <xf numFmtId="175" fontId="2" fillId="38" borderId="0" xfId="0" applyNumberFormat="1" applyFont="1" applyFill="1" applyBorder="1" applyAlignment="1" applyProtection="1">
      <alignment vertical="center"/>
      <protection hidden="1"/>
    </xf>
    <xf numFmtId="177" fontId="1" fillId="33" borderId="11" xfId="0" applyNumberFormat="1" applyFont="1" applyFill="1" applyBorder="1" applyAlignment="1" applyProtection="1">
      <alignment horizontal="center" vertical="center"/>
      <protection hidden="1"/>
    </xf>
    <xf numFmtId="0" fontId="14" fillId="38" borderId="0" xfId="0" applyFont="1" applyFill="1" applyBorder="1" applyAlignment="1" applyProtection="1">
      <alignment horizontal="left" vertical="center"/>
      <protection hidden="1"/>
    </xf>
    <xf numFmtId="0" fontId="14" fillId="38" borderId="0" xfId="0" applyFont="1" applyFill="1" applyBorder="1" applyAlignment="1" applyProtection="1">
      <alignment horizontal="center" vertical="center"/>
      <protection hidden="1"/>
    </xf>
    <xf numFmtId="176" fontId="14" fillId="38" borderId="0" xfId="0" applyNumberFormat="1" applyFont="1" applyFill="1" applyBorder="1" applyAlignment="1" applyProtection="1">
      <alignment horizontal="right" vertical="center"/>
      <protection hidden="1"/>
    </xf>
    <xf numFmtId="0" fontId="15" fillId="0" borderId="0" xfId="0" applyFont="1" applyAlignment="1" applyProtection="1">
      <alignment vertical="center"/>
      <protection hidden="1"/>
    </xf>
    <xf numFmtId="0" fontId="15" fillId="0" borderId="0" xfId="0" applyFont="1" applyFill="1" applyBorder="1" applyAlignment="1" applyProtection="1">
      <alignment vertical="center"/>
      <protection hidden="1"/>
    </xf>
    <xf numFmtId="175" fontId="12" fillId="39" borderId="26" xfId="0" applyNumberFormat="1" applyFont="1" applyFill="1" applyBorder="1" applyAlignment="1" applyProtection="1">
      <alignment vertical="center"/>
      <protection hidden="1"/>
    </xf>
    <xf numFmtId="174" fontId="2" fillId="35" borderId="27" xfId="0" applyNumberFormat="1" applyFont="1" applyFill="1" applyBorder="1" applyAlignment="1" applyProtection="1">
      <alignment vertical="center"/>
      <protection hidden="1"/>
    </xf>
    <xf numFmtId="175" fontId="2" fillId="36" borderId="26" xfId="0" applyNumberFormat="1" applyFont="1" applyFill="1" applyBorder="1" applyAlignment="1" applyProtection="1">
      <alignment vertical="center"/>
      <protection hidden="1"/>
    </xf>
    <xf numFmtId="0" fontId="12" fillId="38" borderId="0" xfId="0" applyFont="1" applyFill="1" applyBorder="1" applyAlignment="1" applyProtection="1">
      <alignment horizontal="right" vertical="center"/>
      <protection hidden="1"/>
    </xf>
    <xf numFmtId="0" fontId="1" fillId="33" borderId="10" xfId="0" applyFont="1" applyFill="1" applyBorder="1" applyAlignment="1" applyProtection="1">
      <alignment horizontal="center" vertical="center"/>
      <protection hidden="1"/>
    </xf>
    <xf numFmtId="174" fontId="1" fillId="33" borderId="0" xfId="0" applyNumberFormat="1" applyFont="1" applyFill="1" applyBorder="1" applyAlignment="1" applyProtection="1">
      <alignment horizontal="right" vertical="center"/>
      <protection hidden="1"/>
    </xf>
    <xf numFmtId="0" fontId="13" fillId="33" borderId="17" xfId="0" applyFont="1" applyFill="1" applyBorder="1" applyAlignment="1" applyProtection="1">
      <alignment horizontal="left" vertical="center"/>
      <protection hidden="1"/>
    </xf>
    <xf numFmtId="0" fontId="1" fillId="33" borderId="13" xfId="0" applyFont="1" applyFill="1" applyBorder="1" applyAlignment="1" applyProtection="1">
      <alignment horizontal="center" vertical="center"/>
      <protection hidden="1"/>
    </xf>
    <xf numFmtId="0" fontId="1" fillId="38"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 fillId="37" borderId="0" xfId="0" applyFont="1" applyFill="1" applyBorder="1" applyAlignment="1" applyProtection="1">
      <alignment horizontal="center" vertical="center"/>
      <protection hidden="1"/>
    </xf>
    <xf numFmtId="174" fontId="4" fillId="35" borderId="23" xfId="0" applyNumberFormat="1" applyFont="1" applyFill="1" applyBorder="1" applyAlignment="1" applyProtection="1">
      <alignment horizontal="right" vertical="center"/>
      <protection hidden="1"/>
    </xf>
    <xf numFmtId="0" fontId="4" fillId="35" borderId="24" xfId="0" applyFont="1" applyFill="1" applyBorder="1" applyAlignment="1" applyProtection="1">
      <alignment vertical="center"/>
      <protection hidden="1"/>
    </xf>
    <xf numFmtId="0" fontId="0" fillId="33" borderId="28" xfId="0" applyFont="1" applyFill="1" applyBorder="1" applyAlignment="1" applyProtection="1">
      <alignment horizontal="center" vertical="center"/>
      <protection hidden="1"/>
    </xf>
    <xf numFmtId="174" fontId="4" fillId="35" borderId="26" xfId="0" applyNumberFormat="1" applyFont="1" applyFill="1" applyBorder="1" applyAlignment="1" applyProtection="1">
      <alignment horizontal="right" vertical="center"/>
      <protection hidden="1"/>
    </xf>
    <xf numFmtId="0" fontId="4" fillId="35" borderId="29" xfId="0" applyFont="1" applyFill="1" applyBorder="1" applyAlignment="1" applyProtection="1">
      <alignment vertical="center"/>
      <protection hidden="1"/>
    </xf>
    <xf numFmtId="0" fontId="10" fillId="33" borderId="17" xfId="0" applyFont="1" applyFill="1" applyBorder="1" applyAlignment="1" applyProtection="1">
      <alignment horizontal="right" vertical="center"/>
      <protection hidden="1"/>
    </xf>
    <xf numFmtId="0" fontId="1" fillId="33" borderId="15" xfId="0" applyFont="1" applyFill="1" applyBorder="1" applyAlignment="1" applyProtection="1">
      <alignment horizontal="center" vertical="center"/>
      <protection hidden="1"/>
    </xf>
    <xf numFmtId="0" fontId="1" fillId="33" borderId="11" xfId="0" applyFont="1" applyFill="1" applyBorder="1" applyAlignment="1" applyProtection="1">
      <alignment horizontal="center" vertical="center"/>
      <protection hidden="1"/>
    </xf>
    <xf numFmtId="175" fontId="12" fillId="39" borderId="23" xfId="0" applyNumberFormat="1" applyFont="1" applyFill="1" applyBorder="1" applyAlignment="1" applyProtection="1">
      <alignment vertical="center"/>
      <protection hidden="1"/>
    </xf>
    <xf numFmtId="0" fontId="0" fillId="33" borderId="15" xfId="0" applyFont="1" applyFill="1" applyBorder="1" applyAlignment="1" applyProtection="1">
      <alignment horizontal="center" vertical="center"/>
      <protection hidden="1"/>
    </xf>
    <xf numFmtId="0" fontId="0" fillId="35" borderId="0" xfId="0" applyFill="1" applyAlignment="1" applyProtection="1">
      <alignment vertical="center"/>
      <protection hidden="1"/>
    </xf>
    <xf numFmtId="0" fontId="1" fillId="0" borderId="0" xfId="0" applyFont="1" applyFill="1" applyAlignment="1" applyProtection="1">
      <alignment/>
      <protection/>
    </xf>
    <xf numFmtId="0" fontId="1" fillId="38" borderId="0" xfId="0" applyFont="1" applyFill="1" applyAlignment="1" applyProtection="1">
      <alignment/>
      <protection/>
    </xf>
    <xf numFmtId="0" fontId="11" fillId="33" borderId="11" xfId="0" applyFont="1" applyFill="1" applyBorder="1" applyAlignment="1" applyProtection="1">
      <alignment vertical="center"/>
      <protection hidden="1" locked="0"/>
    </xf>
    <xf numFmtId="0" fontId="19" fillId="38" borderId="0" xfId="0" applyFont="1" applyFill="1" applyBorder="1" applyAlignment="1" applyProtection="1">
      <alignment horizontal="left" vertical="center"/>
      <protection hidden="1"/>
    </xf>
    <xf numFmtId="0" fontId="1" fillId="33" borderId="0" xfId="0" applyFont="1" applyFill="1" applyAlignment="1" applyProtection="1">
      <alignment vertical="top" wrapText="1"/>
      <protection hidden="1"/>
    </xf>
    <xf numFmtId="0" fontId="1" fillId="33" borderId="0" xfId="0" applyFont="1" applyFill="1" applyBorder="1" applyAlignment="1" applyProtection="1">
      <alignment vertical="top" wrapText="1"/>
      <protection hidden="1"/>
    </xf>
    <xf numFmtId="0" fontId="1" fillId="0" borderId="0" xfId="0" applyFont="1" applyAlignment="1" applyProtection="1">
      <alignment vertical="top" wrapText="1"/>
      <protection hidden="1"/>
    </xf>
    <xf numFmtId="0" fontId="1" fillId="0" borderId="0" xfId="0" applyFont="1" applyBorder="1" applyAlignment="1" applyProtection="1">
      <alignment vertical="top" wrapText="1"/>
      <protection hidden="1"/>
    </xf>
    <xf numFmtId="0" fontId="1" fillId="33" borderId="0" xfId="0" applyFont="1" applyFill="1" applyBorder="1" applyAlignment="1" applyProtection="1">
      <alignment vertical="top" wrapText="1"/>
      <protection hidden="1"/>
    </xf>
    <xf numFmtId="0" fontId="1" fillId="0" borderId="0" xfId="0" applyFont="1" applyBorder="1" applyAlignment="1" applyProtection="1">
      <alignment vertical="top" wrapText="1"/>
      <protection hidden="1"/>
    </xf>
    <xf numFmtId="175" fontId="0" fillId="33" borderId="28" xfId="0" applyNumberFormat="1" applyFill="1" applyBorder="1" applyAlignment="1" applyProtection="1">
      <alignment horizontal="right" vertical="center"/>
      <protection hidden="1"/>
    </xf>
    <xf numFmtId="174" fontId="0" fillId="33" borderId="28" xfId="0" applyNumberFormat="1" applyFill="1" applyBorder="1" applyAlignment="1" applyProtection="1">
      <alignment horizontal="right" vertical="center"/>
      <protection hidden="1"/>
    </xf>
    <xf numFmtId="0" fontId="1" fillId="40" borderId="0" xfId="0" applyFont="1" applyFill="1" applyAlignment="1" applyProtection="1">
      <alignment vertical="top" wrapText="1"/>
      <protection hidden="1"/>
    </xf>
    <xf numFmtId="174" fontId="1" fillId="33" borderId="30" xfId="0" applyNumberFormat="1" applyFont="1" applyFill="1" applyBorder="1" applyAlignment="1" applyProtection="1">
      <alignment vertical="center"/>
      <protection locked="0"/>
    </xf>
    <xf numFmtId="174" fontId="1" fillId="33" borderId="31" xfId="0" applyNumberFormat="1" applyFont="1" applyFill="1" applyBorder="1" applyAlignment="1" applyProtection="1">
      <alignment vertical="center"/>
      <protection locked="0"/>
    </xf>
    <xf numFmtId="174" fontId="2" fillId="33" borderId="22" xfId="0" applyNumberFormat="1" applyFont="1" applyFill="1" applyBorder="1" applyAlignment="1" applyProtection="1">
      <alignment vertical="center"/>
      <protection locked="0"/>
    </xf>
    <xf numFmtId="174" fontId="1" fillId="33" borderId="32" xfId="0" applyNumberFormat="1" applyFont="1" applyFill="1" applyBorder="1" applyAlignment="1" applyProtection="1">
      <alignment vertical="center"/>
      <protection locked="0"/>
    </xf>
    <xf numFmtId="0" fontId="1" fillId="33" borderId="11" xfId="0" applyFont="1" applyFill="1" applyBorder="1" applyAlignment="1" applyProtection="1">
      <alignment vertical="center"/>
      <protection locked="0"/>
    </xf>
    <xf numFmtId="174" fontId="1" fillId="33" borderId="30" xfId="0" applyNumberFormat="1" applyFont="1" applyFill="1" applyBorder="1" applyAlignment="1" applyProtection="1">
      <alignment vertical="center"/>
      <protection locked="0"/>
    </xf>
    <xf numFmtId="174" fontId="1" fillId="33" borderId="31" xfId="0" applyNumberFormat="1" applyFont="1" applyFill="1" applyBorder="1" applyAlignment="1" applyProtection="1">
      <alignment vertical="center"/>
      <protection locked="0"/>
    </xf>
    <xf numFmtId="174" fontId="1" fillId="33" borderId="33" xfId="0" applyNumberFormat="1" applyFont="1" applyFill="1" applyBorder="1" applyAlignment="1" applyProtection="1">
      <alignment vertical="center"/>
      <protection locked="0"/>
    </xf>
    <xf numFmtId="0" fontId="2" fillId="33" borderId="0" xfId="0" applyFont="1" applyFill="1" applyAlignment="1" applyProtection="1">
      <alignment horizontal="center" vertical="top" wrapText="1"/>
      <protection hidden="1"/>
    </xf>
    <xf numFmtId="0" fontId="2" fillId="0" borderId="0" xfId="0" applyFont="1" applyAlignment="1" applyProtection="1">
      <alignment horizontal="center" vertical="top" wrapText="1"/>
      <protection hidden="1"/>
    </xf>
    <xf numFmtId="0" fontId="4" fillId="33" borderId="11" xfId="0" applyFont="1" applyFill="1" applyBorder="1" applyAlignment="1" applyProtection="1">
      <alignment vertical="top" wrapText="1"/>
      <protection hidden="1"/>
    </xf>
    <xf numFmtId="0" fontId="0" fillId="0" borderId="11" xfId="0" applyFont="1" applyBorder="1" applyAlignment="1" applyProtection="1">
      <alignment vertical="top" wrapText="1"/>
      <protection hidden="1"/>
    </xf>
    <xf numFmtId="0" fontId="4" fillId="33" borderId="11" xfId="0" applyFont="1" applyFill="1" applyBorder="1" applyAlignment="1" applyProtection="1">
      <alignment horizontal="left" vertical="top" wrapText="1"/>
      <protection hidden="1"/>
    </xf>
    <xf numFmtId="0" fontId="0" fillId="33" borderId="0" xfId="0" applyFont="1" applyFill="1" applyAlignment="1" applyProtection="1">
      <alignment vertical="top" wrapText="1"/>
      <protection hidden="1"/>
    </xf>
    <xf numFmtId="0" fontId="4" fillId="0" borderId="11" xfId="0" applyFont="1" applyBorder="1" applyAlignment="1" applyProtection="1">
      <alignment vertical="top" wrapText="1"/>
      <protection hidden="1"/>
    </xf>
    <xf numFmtId="0" fontId="4" fillId="0" borderId="0" xfId="0" applyFont="1" applyAlignment="1" applyProtection="1">
      <alignment horizontal="right" vertical="top" wrapText="1"/>
      <protection hidden="1"/>
    </xf>
    <xf numFmtId="175" fontId="4" fillId="36" borderId="34" xfId="0" applyNumberFormat="1" applyFont="1" applyFill="1" applyBorder="1" applyAlignment="1" applyProtection="1">
      <alignment horizontal="right" vertical="center"/>
      <protection hidden="1"/>
    </xf>
    <xf numFmtId="174" fontId="4" fillId="41" borderId="35" xfId="0" applyNumberFormat="1" applyFont="1" applyFill="1" applyBorder="1" applyAlignment="1" applyProtection="1">
      <alignment horizontal="center" vertical="center"/>
      <protection hidden="1"/>
    </xf>
    <xf numFmtId="174" fontId="4" fillId="41" borderId="36" xfId="0" applyNumberFormat="1" applyFont="1" applyFill="1" applyBorder="1" applyAlignment="1" applyProtection="1">
      <alignment horizontal="center" vertical="center"/>
      <protection hidden="1"/>
    </xf>
    <xf numFmtId="175" fontId="5" fillId="42" borderId="15" xfId="0" applyNumberFormat="1" applyFont="1" applyFill="1" applyBorder="1" applyAlignment="1" applyProtection="1">
      <alignment horizontal="right" vertical="center"/>
      <protection hidden="1"/>
    </xf>
    <xf numFmtId="179" fontId="4" fillId="43" borderId="10" xfId="0" applyNumberFormat="1" applyFont="1" applyFill="1" applyBorder="1" applyAlignment="1" applyProtection="1">
      <alignment horizontal="center" vertical="center"/>
      <protection hidden="1"/>
    </xf>
    <xf numFmtId="179" fontId="4" fillId="35" borderId="10" xfId="0" applyNumberFormat="1" applyFont="1" applyFill="1" applyBorder="1" applyAlignment="1" applyProtection="1">
      <alignment horizontal="center" vertical="center"/>
      <protection hidden="1"/>
    </xf>
    <xf numFmtId="174" fontId="4" fillId="35" borderId="37" xfId="0" applyNumberFormat="1" applyFont="1" applyFill="1" applyBorder="1" applyAlignment="1" applyProtection="1">
      <alignment horizontal="right" vertical="center"/>
      <protection hidden="1"/>
    </xf>
    <xf numFmtId="175" fontId="4" fillId="36" borderId="38" xfId="0" applyNumberFormat="1" applyFont="1" applyFill="1" applyBorder="1" applyAlignment="1" applyProtection="1">
      <alignment horizontal="right" vertical="center"/>
      <protection hidden="1"/>
    </xf>
    <xf numFmtId="0" fontId="0" fillId="0" borderId="15" xfId="0" applyFont="1" applyBorder="1" applyAlignment="1" applyProtection="1">
      <alignment vertical="top" wrapText="1"/>
      <protection hidden="1"/>
    </xf>
    <xf numFmtId="0" fontId="4" fillId="44" borderId="39" xfId="0" applyFont="1" applyFill="1" applyBorder="1" applyAlignment="1" applyProtection="1">
      <alignment vertical="center"/>
      <protection hidden="1"/>
    </xf>
    <xf numFmtId="0" fontId="4" fillId="33" borderId="0" xfId="0" applyFont="1" applyFill="1" applyAlignment="1" applyProtection="1">
      <alignment vertical="top" wrapText="1"/>
      <protection hidden="1"/>
    </xf>
    <xf numFmtId="0" fontId="2" fillId="33" borderId="0" xfId="0" applyFont="1" applyFill="1" applyBorder="1" applyAlignment="1" applyProtection="1">
      <alignment horizontal="right" vertical="center"/>
      <protection hidden="1"/>
    </xf>
    <xf numFmtId="175" fontId="2" fillId="33" borderId="0" xfId="0" applyNumberFormat="1" applyFont="1" applyFill="1" applyBorder="1" applyAlignment="1" applyProtection="1">
      <alignment horizontal="right" vertical="center"/>
      <protection hidden="1"/>
    </xf>
    <xf numFmtId="174" fontId="2" fillId="33" borderId="0" xfId="0" applyNumberFormat="1" applyFont="1" applyFill="1" applyBorder="1" applyAlignment="1" applyProtection="1">
      <alignment horizontal="right" vertical="center"/>
      <protection hidden="1"/>
    </xf>
    <xf numFmtId="0" fontId="4" fillId="35" borderId="19" xfId="0" applyFont="1" applyFill="1" applyBorder="1" applyAlignment="1" applyProtection="1">
      <alignment horizontal="left" vertical="center"/>
      <protection hidden="1"/>
    </xf>
    <xf numFmtId="183" fontId="4" fillId="43" borderId="12" xfId="0" applyNumberFormat="1" applyFont="1" applyFill="1" applyBorder="1" applyAlignment="1" applyProtection="1">
      <alignment horizontal="right" vertical="center"/>
      <protection hidden="1"/>
    </xf>
    <xf numFmtId="183" fontId="4" fillId="35" borderId="12" xfId="0" applyNumberFormat="1" applyFont="1" applyFill="1" applyBorder="1" applyAlignment="1" applyProtection="1">
      <alignment horizontal="right" vertical="center"/>
      <protection hidden="1"/>
    </xf>
    <xf numFmtId="183" fontId="0" fillId="35" borderId="0" xfId="0" applyNumberFormat="1" applyFill="1" applyAlignment="1" applyProtection="1">
      <alignment vertical="center"/>
      <protection hidden="1"/>
    </xf>
    <xf numFmtId="183" fontId="0" fillId="43" borderId="0" xfId="0" applyNumberFormat="1" applyFill="1" applyAlignment="1" applyProtection="1">
      <alignment vertical="center"/>
      <protection hidden="1"/>
    </xf>
    <xf numFmtId="183" fontId="0" fillId="45" borderId="40" xfId="0" applyNumberFormat="1" applyFill="1" applyBorder="1" applyAlignment="1" applyProtection="1">
      <alignment vertical="center"/>
      <protection hidden="1"/>
    </xf>
    <xf numFmtId="183" fontId="29" fillId="33" borderId="10" xfId="0" applyNumberFormat="1" applyFont="1" applyFill="1" applyBorder="1" applyAlignment="1" applyProtection="1">
      <alignment horizontal="center" vertical="center"/>
      <protection hidden="1"/>
    </xf>
    <xf numFmtId="183" fontId="0" fillId="33" borderId="10" xfId="0" applyNumberFormat="1" applyFont="1" applyFill="1" applyBorder="1" applyAlignment="1" applyProtection="1">
      <alignment horizontal="center" vertical="center"/>
      <protection hidden="1"/>
    </xf>
    <xf numFmtId="183" fontId="28" fillId="46" borderId="39" xfId="0" applyNumberFormat="1" applyFont="1" applyFill="1" applyBorder="1" applyAlignment="1" applyProtection="1">
      <alignment horizontal="center" vertical="center"/>
      <protection hidden="1"/>
    </xf>
    <xf numFmtId="183" fontId="28" fillId="44" borderId="39" xfId="0" applyNumberFormat="1" applyFont="1" applyFill="1" applyBorder="1" applyAlignment="1" applyProtection="1">
      <alignment horizontal="center" vertical="center"/>
      <protection hidden="1"/>
    </xf>
    <xf numFmtId="183" fontId="4" fillId="47" borderId="41" xfId="0" applyNumberFormat="1" applyFont="1" applyFill="1" applyBorder="1" applyAlignment="1" applyProtection="1">
      <alignment vertical="center"/>
      <protection hidden="1"/>
    </xf>
    <xf numFmtId="183" fontId="0" fillId="48" borderId="15" xfId="0" applyNumberFormat="1" applyFill="1" applyBorder="1" applyAlignment="1" applyProtection="1">
      <alignment vertical="center"/>
      <protection locked="0"/>
    </xf>
    <xf numFmtId="183" fontId="0" fillId="45" borderId="42" xfId="0" applyNumberFormat="1" applyFill="1" applyBorder="1" applyAlignment="1" applyProtection="1">
      <alignment vertical="center"/>
      <protection hidden="1"/>
    </xf>
    <xf numFmtId="183" fontId="0" fillId="33" borderId="13" xfId="0" applyNumberFormat="1" applyFont="1" applyFill="1" applyBorder="1" applyAlignment="1" applyProtection="1">
      <alignment horizontal="center" vertical="center"/>
      <protection hidden="1"/>
    </xf>
    <xf numFmtId="183" fontId="0" fillId="37" borderId="0" xfId="0" applyNumberFormat="1" applyFont="1" applyFill="1" applyBorder="1" applyAlignment="1" applyProtection="1">
      <alignment horizontal="center" vertical="center"/>
      <protection hidden="1"/>
    </xf>
    <xf numFmtId="183" fontId="0" fillId="43" borderId="14" xfId="0" applyNumberFormat="1" applyFont="1" applyFill="1" applyBorder="1" applyAlignment="1" applyProtection="1">
      <alignment horizontal="right" vertical="center"/>
      <protection hidden="1"/>
    </xf>
    <xf numFmtId="183" fontId="0" fillId="49" borderId="14" xfId="0" applyNumberFormat="1" applyFont="1" applyFill="1" applyBorder="1" applyAlignment="1" applyProtection="1">
      <alignment horizontal="right" vertical="center"/>
      <protection hidden="1"/>
    </xf>
    <xf numFmtId="183" fontId="0" fillId="34" borderId="43" xfId="0" applyNumberFormat="1" applyFont="1" applyFill="1" applyBorder="1" applyAlignment="1" applyProtection="1">
      <alignment horizontal="right" vertical="center"/>
      <protection hidden="1"/>
    </xf>
    <xf numFmtId="183" fontId="0" fillId="43" borderId="0" xfId="0" applyNumberFormat="1" applyFill="1" applyAlignment="1" applyProtection="1">
      <alignment horizontal="right" vertical="center"/>
      <protection hidden="1"/>
    </xf>
    <xf numFmtId="183" fontId="0" fillId="49" borderId="0" xfId="0" applyNumberFormat="1" applyFill="1" applyAlignment="1" applyProtection="1">
      <alignment horizontal="right" vertical="center"/>
      <protection hidden="1"/>
    </xf>
    <xf numFmtId="183" fontId="0" fillId="34" borderId="44" xfId="0" applyNumberFormat="1" applyFill="1" applyBorder="1" applyAlignment="1" applyProtection="1">
      <alignment horizontal="right" vertical="center"/>
      <protection hidden="1"/>
    </xf>
    <xf numFmtId="0" fontId="4" fillId="35" borderId="45" xfId="0" applyFont="1" applyFill="1" applyBorder="1" applyAlignment="1" applyProtection="1">
      <alignment horizontal="left" vertical="center"/>
      <protection hidden="1"/>
    </xf>
    <xf numFmtId="0" fontId="4" fillId="37" borderId="46" xfId="0" applyFont="1" applyFill="1" applyBorder="1" applyAlignment="1" applyProtection="1">
      <alignment horizontal="left" vertical="center"/>
      <protection hidden="1"/>
    </xf>
    <xf numFmtId="175" fontId="0" fillId="37" borderId="47" xfId="0" applyNumberFormat="1" applyFill="1" applyBorder="1" applyAlignment="1" applyProtection="1">
      <alignment vertical="center"/>
      <protection hidden="1"/>
    </xf>
    <xf numFmtId="175" fontId="0" fillId="37" borderId="48" xfId="0" applyNumberFormat="1" applyFill="1" applyBorder="1" applyAlignment="1" applyProtection="1">
      <alignment vertical="center"/>
      <protection hidden="1"/>
    </xf>
    <xf numFmtId="0" fontId="11" fillId="33" borderId="11" xfId="0" applyFont="1" applyFill="1" applyBorder="1" applyAlignment="1" applyProtection="1">
      <alignment vertical="center"/>
      <protection locked="0"/>
    </xf>
    <xf numFmtId="174" fontId="4" fillId="33" borderId="24" xfId="0" applyNumberFormat="1" applyFont="1" applyFill="1" applyBorder="1" applyAlignment="1" applyProtection="1">
      <alignment horizontal="right" vertical="center"/>
      <protection locked="0"/>
    </xf>
    <xf numFmtId="174" fontId="0" fillId="33" borderId="49" xfId="0" applyNumberFormat="1" applyFill="1" applyBorder="1" applyAlignment="1" applyProtection="1">
      <alignment horizontal="right" vertical="center"/>
      <protection locked="0"/>
    </xf>
    <xf numFmtId="174" fontId="0" fillId="33" borderId="29" xfId="0" applyNumberFormat="1" applyFill="1" applyBorder="1" applyAlignment="1" applyProtection="1">
      <alignment horizontal="right" vertical="center"/>
      <protection locked="0"/>
    </xf>
    <xf numFmtId="174" fontId="0" fillId="33" borderId="50" xfId="0" applyNumberFormat="1" applyFill="1" applyBorder="1" applyAlignment="1" applyProtection="1">
      <alignment horizontal="right" vertical="center"/>
      <protection locked="0"/>
    </xf>
    <xf numFmtId="0" fontId="2" fillId="35" borderId="19" xfId="0" applyFont="1" applyFill="1" applyBorder="1" applyAlignment="1" applyProtection="1">
      <alignment horizontal="left" vertical="center" indent="1"/>
      <protection hidden="1"/>
    </xf>
    <xf numFmtId="0" fontId="1" fillId="33" borderId="10" xfId="0" applyFont="1" applyFill="1" applyBorder="1" applyAlignment="1" applyProtection="1">
      <alignment horizontal="left" vertical="center"/>
      <protection hidden="1"/>
    </xf>
    <xf numFmtId="176" fontId="33" fillId="47" borderId="51" xfId="0" applyNumberFormat="1" applyFont="1" applyFill="1" applyBorder="1" applyAlignment="1" applyProtection="1">
      <alignment horizontal="center" vertical="center" wrapText="1"/>
      <protection hidden="1"/>
    </xf>
    <xf numFmtId="176" fontId="33" fillId="47" borderId="51" xfId="0" applyNumberFormat="1" applyFont="1" applyFill="1" applyBorder="1" applyAlignment="1" applyProtection="1" quotePrefix="1">
      <alignment horizontal="center" vertical="center" wrapText="1"/>
      <protection hidden="1"/>
    </xf>
    <xf numFmtId="176" fontId="34" fillId="36" borderId="45" xfId="0" applyNumberFormat="1" applyFont="1" applyFill="1" applyBorder="1" applyAlignment="1" applyProtection="1">
      <alignment horizontal="center" vertical="center" wrapText="1"/>
      <protection hidden="1"/>
    </xf>
    <xf numFmtId="183" fontId="0" fillId="34" borderId="52" xfId="0" applyNumberFormat="1" applyFill="1" applyBorder="1" applyAlignment="1" applyProtection="1">
      <alignment vertical="center"/>
      <protection hidden="1"/>
    </xf>
    <xf numFmtId="175" fontId="34" fillId="36" borderId="53" xfId="0" applyNumberFormat="1" applyFont="1" applyFill="1" applyBorder="1" applyAlignment="1" applyProtection="1">
      <alignment horizontal="center" vertical="center"/>
      <protection hidden="1"/>
    </xf>
    <xf numFmtId="183" fontId="32" fillId="39" borderId="54" xfId="0" applyNumberFormat="1" applyFont="1" applyFill="1" applyBorder="1" applyAlignment="1" applyProtection="1">
      <alignment vertical="center"/>
      <protection hidden="1"/>
    </xf>
    <xf numFmtId="183" fontId="4" fillId="36" borderId="52" xfId="0" applyNumberFormat="1" applyFont="1" applyFill="1" applyBorder="1" applyAlignment="1" applyProtection="1">
      <alignment vertical="center"/>
      <protection hidden="1"/>
    </xf>
    <xf numFmtId="183" fontId="0" fillId="34" borderId="55" xfId="0" applyNumberFormat="1" applyFill="1" applyBorder="1" applyAlignment="1" applyProtection="1">
      <alignment vertical="center"/>
      <protection hidden="1"/>
    </xf>
    <xf numFmtId="183" fontId="0" fillId="34" borderId="56" xfId="0" applyNumberFormat="1" applyFill="1" applyBorder="1" applyAlignment="1" applyProtection="1">
      <alignment vertical="center"/>
      <protection hidden="1"/>
    </xf>
    <xf numFmtId="183" fontId="28" fillId="36" borderId="54" xfId="0" applyNumberFormat="1" applyFont="1" applyFill="1" applyBorder="1" applyAlignment="1" applyProtection="1">
      <alignment vertical="center"/>
      <protection hidden="1"/>
    </xf>
    <xf numFmtId="183" fontId="32" fillId="39" borderId="57" xfId="0" applyNumberFormat="1" applyFont="1" applyFill="1" applyBorder="1" applyAlignment="1" applyProtection="1">
      <alignment vertical="center"/>
      <protection hidden="1"/>
    </xf>
    <xf numFmtId="183" fontId="4" fillId="36" borderId="58" xfId="0" applyNumberFormat="1" applyFont="1" applyFill="1" applyBorder="1" applyAlignment="1" applyProtection="1">
      <alignment vertical="center"/>
      <protection hidden="1"/>
    </xf>
    <xf numFmtId="183" fontId="0" fillId="34" borderId="59" xfId="0" applyNumberFormat="1" applyFill="1" applyBorder="1" applyAlignment="1" applyProtection="1">
      <alignment vertical="center"/>
      <protection hidden="1"/>
    </xf>
    <xf numFmtId="183" fontId="28" fillId="36" borderId="57" xfId="0" applyNumberFormat="1" applyFont="1" applyFill="1" applyBorder="1" applyAlignment="1" applyProtection="1">
      <alignment vertical="center"/>
      <protection hidden="1"/>
    </xf>
    <xf numFmtId="183" fontId="32" fillId="39" borderId="60" xfId="0" applyNumberFormat="1" applyFont="1" applyFill="1" applyBorder="1" applyAlignment="1" applyProtection="1">
      <alignment horizontal="right" vertical="center"/>
      <protection hidden="1"/>
    </xf>
    <xf numFmtId="183" fontId="32" fillId="50" borderId="57" xfId="0" applyNumberFormat="1" applyFont="1" applyFill="1" applyBorder="1" applyAlignment="1" applyProtection="1">
      <alignment vertical="center"/>
      <protection hidden="1"/>
    </xf>
    <xf numFmtId="183" fontId="32" fillId="50" borderId="54" xfId="0" applyNumberFormat="1" applyFont="1" applyFill="1" applyBorder="1" applyAlignment="1" applyProtection="1">
      <alignment vertical="center"/>
      <protection hidden="1"/>
    </xf>
    <xf numFmtId="183" fontId="32" fillId="50" borderId="60" xfId="0" applyNumberFormat="1" applyFont="1" applyFill="1" applyBorder="1" applyAlignment="1" applyProtection="1">
      <alignment horizontal="right" vertical="center"/>
      <protection hidden="1"/>
    </xf>
    <xf numFmtId="0" fontId="1" fillId="35" borderId="55" xfId="0" applyFont="1" applyFill="1" applyBorder="1" applyAlignment="1" applyProtection="1">
      <alignment horizontal="left" vertical="center"/>
      <protection hidden="1"/>
    </xf>
    <xf numFmtId="0" fontId="1" fillId="35" borderId="61" xfId="0" applyFont="1" applyFill="1" applyBorder="1" applyAlignment="1" applyProtection="1">
      <alignment horizontal="left" vertical="center"/>
      <protection hidden="1"/>
    </xf>
    <xf numFmtId="0" fontId="2" fillId="37" borderId="43" xfId="0" applyFont="1" applyFill="1" applyBorder="1" applyAlignment="1" applyProtection="1">
      <alignment horizontal="left" vertical="center"/>
      <protection hidden="1"/>
    </xf>
    <xf numFmtId="0" fontId="28" fillId="44" borderId="52" xfId="0" applyFont="1" applyFill="1" applyBorder="1" applyAlignment="1" applyProtection="1">
      <alignment vertical="center"/>
      <protection hidden="1"/>
    </xf>
    <xf numFmtId="0" fontId="31" fillId="33" borderId="55" xfId="0" applyFont="1" applyFill="1" applyBorder="1" applyAlignment="1" applyProtection="1">
      <alignment horizontal="center" vertical="center"/>
      <protection hidden="1"/>
    </xf>
    <xf numFmtId="0" fontId="31" fillId="33" borderId="56" xfId="0" applyFont="1" applyFill="1" applyBorder="1" applyAlignment="1" applyProtection="1">
      <alignment horizontal="center" vertical="center"/>
      <protection hidden="1"/>
    </xf>
    <xf numFmtId="0" fontId="31" fillId="35" borderId="62" xfId="0" applyFont="1" applyFill="1" applyBorder="1" applyAlignment="1" applyProtection="1">
      <alignment horizontal="center" vertical="center"/>
      <protection hidden="1"/>
    </xf>
    <xf numFmtId="0" fontId="31" fillId="33" borderId="0" xfId="0" applyFont="1" applyFill="1" applyBorder="1" applyAlignment="1" applyProtection="1">
      <alignment horizontal="center" vertical="center"/>
      <protection hidden="1"/>
    </xf>
    <xf numFmtId="0" fontId="31" fillId="37" borderId="0" xfId="0" applyFont="1" applyFill="1" applyBorder="1" applyAlignment="1" applyProtection="1">
      <alignment horizontal="center" vertical="center"/>
      <protection hidden="1"/>
    </xf>
    <xf numFmtId="0" fontId="31" fillId="33" borderId="10" xfId="0" applyFont="1" applyFill="1" applyBorder="1" applyAlignment="1" applyProtection="1">
      <alignment horizontal="center" vertical="center"/>
      <protection hidden="1"/>
    </xf>
    <xf numFmtId="0" fontId="31" fillId="33" borderId="59" xfId="0" applyFont="1" applyFill="1" applyBorder="1" applyAlignment="1" applyProtection="1">
      <alignment horizontal="center" vertical="center"/>
      <protection hidden="1"/>
    </xf>
    <xf numFmtId="0" fontId="31" fillId="35" borderId="58" xfId="0" applyFont="1" applyFill="1" applyBorder="1" applyAlignment="1" applyProtection="1">
      <alignment horizontal="center" vertical="center"/>
      <protection hidden="1"/>
    </xf>
    <xf numFmtId="0" fontId="31" fillId="35" borderId="43" xfId="0" applyFont="1" applyFill="1" applyBorder="1" applyAlignment="1" applyProtection="1">
      <alignment horizontal="center" vertical="center"/>
      <protection hidden="1"/>
    </xf>
    <xf numFmtId="0" fontId="31" fillId="35" borderId="59" xfId="0" applyFont="1" applyFill="1" applyBorder="1" applyAlignment="1" applyProtection="1">
      <alignment horizontal="center" vertical="center"/>
      <protection hidden="1"/>
    </xf>
    <xf numFmtId="0" fontId="0" fillId="51" borderId="14" xfId="0" applyFont="1" applyFill="1" applyBorder="1" applyAlignment="1" applyProtection="1">
      <alignment horizontal="center" vertical="center"/>
      <protection hidden="1"/>
    </xf>
    <xf numFmtId="174" fontId="0" fillId="51" borderId="24" xfId="0" applyNumberFormat="1" applyFont="1" applyFill="1" applyBorder="1" applyAlignment="1" applyProtection="1">
      <alignment horizontal="right" vertical="center"/>
      <protection hidden="1"/>
    </xf>
    <xf numFmtId="0" fontId="0" fillId="51" borderId="15" xfId="0" applyFont="1" applyFill="1" applyBorder="1" applyAlignment="1" applyProtection="1">
      <alignment horizontal="center" vertical="center"/>
      <protection hidden="1"/>
    </xf>
    <xf numFmtId="175" fontId="0" fillId="52" borderId="15" xfId="0" applyNumberFormat="1" applyFont="1" applyFill="1" applyBorder="1" applyAlignment="1" applyProtection="1">
      <alignment horizontal="right" vertical="center"/>
      <protection hidden="1"/>
    </xf>
    <xf numFmtId="0" fontId="31" fillId="33" borderId="15" xfId="0" applyFont="1" applyFill="1" applyBorder="1" applyAlignment="1" applyProtection="1">
      <alignment vertical="center" wrapText="1"/>
      <protection hidden="1"/>
    </xf>
    <xf numFmtId="0" fontId="37" fillId="33" borderId="11" xfId="0" applyFont="1" applyFill="1" applyBorder="1" applyAlignment="1" applyProtection="1">
      <alignment vertical="center" wrapText="1"/>
      <protection locked="0"/>
    </xf>
    <xf numFmtId="0" fontId="31" fillId="33" borderId="15" xfId="0" applyFont="1" applyFill="1" applyBorder="1" applyAlignment="1" applyProtection="1">
      <alignment vertical="center"/>
      <protection hidden="1"/>
    </xf>
    <xf numFmtId="0" fontId="37" fillId="33" borderId="0" xfId="0" applyFont="1" applyFill="1" applyAlignment="1" applyProtection="1">
      <alignment vertical="center" wrapText="1"/>
      <protection locked="0"/>
    </xf>
    <xf numFmtId="0" fontId="31" fillId="33" borderId="0" xfId="0" applyFont="1" applyFill="1" applyAlignment="1" applyProtection="1">
      <alignment vertical="center" wrapText="1"/>
      <protection hidden="1"/>
    </xf>
    <xf numFmtId="183" fontId="0" fillId="48" borderId="63" xfId="0" applyNumberFormat="1" applyFill="1" applyBorder="1" applyAlignment="1" applyProtection="1">
      <alignment horizontal="right" vertical="center"/>
      <protection locked="0"/>
    </xf>
    <xf numFmtId="183" fontId="0" fillId="33" borderId="63" xfId="0" applyNumberFormat="1" applyFill="1" applyBorder="1" applyAlignment="1" applyProtection="1">
      <alignment horizontal="right" vertical="center"/>
      <protection locked="0"/>
    </xf>
    <xf numFmtId="183" fontId="0" fillId="48" borderId="15" xfId="0" applyNumberFormat="1" applyFill="1" applyBorder="1" applyAlignment="1" applyProtection="1">
      <alignment horizontal="right" vertical="center"/>
      <protection locked="0"/>
    </xf>
    <xf numFmtId="183" fontId="0" fillId="33" borderId="15" xfId="0" applyNumberFormat="1" applyFill="1" applyBorder="1" applyAlignment="1" applyProtection="1">
      <alignment horizontal="right" vertical="center"/>
      <protection locked="0"/>
    </xf>
    <xf numFmtId="183" fontId="0" fillId="48" borderId="11" xfId="0" applyNumberFormat="1" applyFill="1" applyBorder="1" applyAlignment="1" applyProtection="1">
      <alignment horizontal="right" vertical="center"/>
      <protection locked="0"/>
    </xf>
    <xf numFmtId="183" fontId="0" fillId="33" borderId="11" xfId="0" applyNumberFormat="1" applyFill="1" applyBorder="1" applyAlignment="1" applyProtection="1">
      <alignment horizontal="right" vertical="center"/>
      <protection locked="0"/>
    </xf>
    <xf numFmtId="183" fontId="0" fillId="48" borderId="0" xfId="0" applyNumberFormat="1" applyFill="1" applyAlignment="1" applyProtection="1">
      <alignment horizontal="right" vertical="center"/>
      <protection locked="0"/>
    </xf>
    <xf numFmtId="183" fontId="0" fillId="33" borderId="0" xfId="0" applyNumberFormat="1" applyFill="1" applyAlignment="1" applyProtection="1">
      <alignment horizontal="right" vertical="center"/>
      <protection locked="0"/>
    </xf>
    <xf numFmtId="183" fontId="4" fillId="53" borderId="64" xfId="0" applyNumberFormat="1" applyFont="1" applyFill="1" applyBorder="1" applyAlignment="1" applyProtection="1">
      <alignment vertical="center"/>
      <protection hidden="1"/>
    </xf>
    <xf numFmtId="183" fontId="28" fillId="53" borderId="57" xfId="0" applyNumberFormat="1" applyFont="1" applyFill="1" applyBorder="1" applyAlignment="1" applyProtection="1">
      <alignment vertical="center"/>
      <protection hidden="1"/>
    </xf>
    <xf numFmtId="183" fontId="4" fillId="33" borderId="10" xfId="0" applyNumberFormat="1" applyFont="1" applyFill="1" applyBorder="1" applyAlignment="1" applyProtection="1">
      <alignment horizontal="center" vertical="center"/>
      <protection hidden="1"/>
    </xf>
    <xf numFmtId="183" fontId="28" fillId="45" borderId="65" xfId="0" applyNumberFormat="1" applyFont="1" applyFill="1" applyBorder="1" applyAlignment="1" applyProtection="1">
      <alignment vertical="center"/>
      <protection hidden="1"/>
    </xf>
    <xf numFmtId="183" fontId="28" fillId="45" borderId="66" xfId="0" applyNumberFormat="1" applyFont="1" applyFill="1" applyBorder="1" applyAlignment="1" applyProtection="1">
      <alignment vertical="center"/>
      <protection hidden="1"/>
    </xf>
    <xf numFmtId="183" fontId="4" fillId="33" borderId="13" xfId="0" applyNumberFormat="1" applyFont="1" applyFill="1" applyBorder="1" applyAlignment="1" applyProtection="1">
      <alignment horizontal="center" vertical="center"/>
      <protection hidden="1"/>
    </xf>
    <xf numFmtId="183" fontId="4" fillId="37" borderId="0" xfId="0" applyNumberFormat="1" applyFont="1" applyFill="1" applyBorder="1" applyAlignment="1" applyProtection="1">
      <alignment horizontal="center" vertical="center"/>
      <protection hidden="1"/>
    </xf>
    <xf numFmtId="183" fontId="28" fillId="45" borderId="67" xfId="0" applyNumberFormat="1" applyFont="1" applyFill="1" applyBorder="1" applyAlignment="1" applyProtection="1">
      <alignment horizontal="right" vertical="center"/>
      <protection hidden="1"/>
    </xf>
    <xf numFmtId="183" fontId="28" fillId="33" borderId="10" xfId="0" applyNumberFormat="1" applyFont="1" applyFill="1" applyBorder="1" applyAlignment="1" applyProtection="1">
      <alignment horizontal="center" vertical="center"/>
      <protection hidden="1"/>
    </xf>
    <xf numFmtId="183" fontId="28" fillId="34" borderId="65" xfId="0" applyNumberFormat="1" applyFont="1" applyFill="1" applyBorder="1" applyAlignment="1" applyProtection="1">
      <alignment vertical="center"/>
      <protection hidden="1"/>
    </xf>
    <xf numFmtId="183" fontId="28" fillId="34" borderId="66" xfId="0" applyNumberFormat="1" applyFont="1" applyFill="1" applyBorder="1" applyAlignment="1" applyProtection="1">
      <alignment vertical="center"/>
      <protection hidden="1"/>
    </xf>
    <xf numFmtId="183" fontId="28" fillId="33" borderId="13" xfId="0" applyNumberFormat="1" applyFont="1" applyFill="1" applyBorder="1" applyAlignment="1" applyProtection="1">
      <alignment horizontal="center" vertical="center"/>
      <protection hidden="1"/>
    </xf>
    <xf numFmtId="183" fontId="28" fillId="37" borderId="0" xfId="0" applyNumberFormat="1" applyFont="1" applyFill="1" applyBorder="1" applyAlignment="1" applyProtection="1">
      <alignment horizontal="center" vertical="center"/>
      <protection hidden="1"/>
    </xf>
    <xf numFmtId="183" fontId="28" fillId="34" borderId="67" xfId="0" applyNumberFormat="1" applyFont="1" applyFill="1" applyBorder="1" applyAlignment="1" applyProtection="1">
      <alignment horizontal="right" vertical="center"/>
      <protection hidden="1"/>
    </xf>
    <xf numFmtId="0" fontId="0" fillId="0" borderId="0" xfId="0" applyFont="1" applyBorder="1" applyAlignment="1" applyProtection="1">
      <alignment vertical="top" wrapText="1"/>
      <protection hidden="1"/>
    </xf>
    <xf numFmtId="175" fontId="1" fillId="54" borderId="24" xfId="0" applyNumberFormat="1" applyFont="1" applyFill="1" applyBorder="1" applyAlignment="1" applyProtection="1" quotePrefix="1">
      <alignment horizontal="center" vertical="center"/>
      <protection hidden="1"/>
    </xf>
    <xf numFmtId="175" fontId="1" fillId="54" borderId="29" xfId="0" applyNumberFormat="1" applyFont="1" applyFill="1" applyBorder="1" applyAlignment="1" applyProtection="1" quotePrefix="1">
      <alignment horizontal="center" vertical="center"/>
      <protection hidden="1"/>
    </xf>
    <xf numFmtId="0" fontId="17" fillId="55" borderId="68" xfId="0" applyFont="1" applyFill="1" applyBorder="1" applyAlignment="1" applyProtection="1">
      <alignment horizontal="center" vertical="center"/>
      <protection hidden="1"/>
    </xf>
    <xf numFmtId="174" fontId="2" fillId="55" borderId="69" xfId="0" applyNumberFormat="1" applyFont="1" applyFill="1" applyBorder="1" applyAlignment="1" applyProtection="1">
      <alignment vertical="center"/>
      <protection hidden="1"/>
    </xf>
    <xf numFmtId="175" fontId="2" fillId="56" borderId="21" xfId="0" applyNumberFormat="1" applyFont="1" applyFill="1" applyBorder="1" applyAlignment="1" applyProtection="1">
      <alignment horizontal="right" vertical="center"/>
      <protection hidden="1"/>
    </xf>
    <xf numFmtId="0" fontId="1" fillId="57" borderId="0" xfId="0" applyFont="1" applyFill="1" applyBorder="1" applyAlignment="1" applyProtection="1">
      <alignment horizontal="center" vertical="center"/>
      <protection hidden="1"/>
    </xf>
    <xf numFmtId="175" fontId="2" fillId="58" borderId="70" xfId="0" applyNumberFormat="1" applyFont="1" applyFill="1" applyBorder="1" applyAlignment="1" applyProtection="1">
      <alignment vertical="center"/>
      <protection hidden="1"/>
    </xf>
    <xf numFmtId="175" fontId="1" fillId="59" borderId="24" xfId="0" applyNumberFormat="1" applyFont="1" applyFill="1" applyBorder="1" applyAlignment="1" applyProtection="1">
      <alignment horizontal="right" vertical="center"/>
      <protection hidden="1"/>
    </xf>
    <xf numFmtId="0" fontId="17" fillId="59" borderId="68" xfId="0" applyFont="1" applyFill="1" applyBorder="1" applyAlignment="1" applyProtection="1">
      <alignment horizontal="center" vertical="center"/>
      <protection hidden="1"/>
    </xf>
    <xf numFmtId="174" fontId="2" fillId="59" borderId="69" xfId="0" applyNumberFormat="1" applyFont="1" applyFill="1" applyBorder="1" applyAlignment="1" applyProtection="1">
      <alignment vertical="center"/>
      <protection hidden="1"/>
    </xf>
    <xf numFmtId="175" fontId="2" fillId="60" borderId="21" xfId="0" applyNumberFormat="1" applyFont="1" applyFill="1" applyBorder="1" applyAlignment="1" applyProtection="1">
      <alignment horizontal="right" vertical="center"/>
      <protection hidden="1"/>
    </xf>
    <xf numFmtId="0" fontId="17" fillId="59" borderId="71" xfId="0" applyFont="1" applyFill="1" applyBorder="1" applyAlignment="1" applyProtection="1">
      <alignment horizontal="center" vertical="center"/>
      <protection hidden="1"/>
    </xf>
    <xf numFmtId="174" fontId="2" fillId="59" borderId="72" xfId="0" applyNumberFormat="1" applyFont="1" applyFill="1" applyBorder="1" applyAlignment="1" applyProtection="1">
      <alignment vertical="center"/>
      <protection hidden="1"/>
    </xf>
    <xf numFmtId="0" fontId="1" fillId="33" borderId="73" xfId="0" applyFont="1" applyFill="1" applyBorder="1" applyAlignment="1" applyProtection="1">
      <alignment horizontal="center" vertical="center"/>
      <protection hidden="1"/>
    </xf>
    <xf numFmtId="174" fontId="1" fillId="33" borderId="74" xfId="0" applyNumberFormat="1" applyFont="1" applyFill="1" applyBorder="1" applyAlignment="1" applyProtection="1">
      <alignment vertical="center"/>
      <protection locked="0"/>
    </xf>
    <xf numFmtId="175" fontId="1" fillId="59" borderId="75" xfId="0" applyNumberFormat="1" applyFont="1" applyFill="1" applyBorder="1" applyAlignment="1" applyProtection="1">
      <alignment horizontal="right" vertical="center"/>
      <protection hidden="1"/>
    </xf>
    <xf numFmtId="175" fontId="41" fillId="58" borderId="76" xfId="0" applyNumberFormat="1" applyFont="1" applyFill="1" applyBorder="1" applyAlignment="1" applyProtection="1">
      <alignment vertical="center"/>
      <protection hidden="1"/>
    </xf>
    <xf numFmtId="175" fontId="41" fillId="58" borderId="70" xfId="0" applyNumberFormat="1" applyFont="1" applyFill="1" applyBorder="1" applyAlignment="1" applyProtection="1">
      <alignment vertical="center"/>
      <protection hidden="1"/>
    </xf>
    <xf numFmtId="175" fontId="2" fillId="61" borderId="0" xfId="0" applyNumberFormat="1" applyFont="1" applyFill="1" applyBorder="1" applyAlignment="1" applyProtection="1">
      <alignment horizontal="center" vertical="center"/>
      <protection hidden="1"/>
    </xf>
    <xf numFmtId="0" fontId="4" fillId="62" borderId="0" xfId="0" applyFont="1" applyFill="1" applyBorder="1" applyAlignment="1" applyProtection="1">
      <alignment vertical="center"/>
      <protection hidden="1"/>
    </xf>
    <xf numFmtId="174" fontId="2" fillId="63" borderId="0" xfId="0" applyNumberFormat="1" applyFont="1" applyFill="1" applyBorder="1" applyAlignment="1" applyProtection="1">
      <alignment vertical="center"/>
      <protection hidden="1"/>
    </xf>
    <xf numFmtId="0" fontId="17" fillId="54" borderId="77" xfId="0" applyFont="1" applyFill="1" applyBorder="1" applyAlignment="1" applyProtection="1">
      <alignment horizontal="center" vertical="center"/>
      <protection hidden="1"/>
    </xf>
    <xf numFmtId="174" fontId="2" fillId="54" borderId="78" xfId="0" applyNumberFormat="1" applyFont="1" applyFill="1" applyBorder="1" applyAlignment="1" applyProtection="1">
      <alignment vertical="center"/>
      <protection hidden="1"/>
    </xf>
    <xf numFmtId="0" fontId="1" fillId="63" borderId="0" xfId="0" applyFont="1" applyFill="1" applyBorder="1" applyAlignment="1" applyProtection="1">
      <alignment horizontal="center" vertical="center"/>
      <protection hidden="1"/>
    </xf>
    <xf numFmtId="0" fontId="0" fillId="62" borderId="0" xfId="0" applyFont="1" applyFill="1" applyBorder="1" applyAlignment="1" applyProtection="1">
      <alignment vertical="center"/>
      <protection hidden="1"/>
    </xf>
    <xf numFmtId="174" fontId="1" fillId="33" borderId="27" xfId="0" applyNumberFormat="1" applyFont="1" applyFill="1" applyBorder="1" applyAlignment="1" applyProtection="1">
      <alignment vertical="center"/>
      <protection locked="0"/>
    </xf>
    <xf numFmtId="175" fontId="2" fillId="64" borderId="79" xfId="0" applyNumberFormat="1" applyFont="1" applyFill="1" applyBorder="1" applyAlignment="1" applyProtection="1">
      <alignment horizontal="center" vertical="center"/>
      <protection hidden="1"/>
    </xf>
    <xf numFmtId="175" fontId="2" fillId="39" borderId="26" xfId="0" applyNumberFormat="1" applyFont="1" applyFill="1" applyBorder="1" applyAlignment="1" applyProtection="1">
      <alignment horizontal="center" vertical="center"/>
      <protection hidden="1"/>
    </xf>
    <xf numFmtId="0" fontId="42" fillId="65" borderId="0" xfId="0" applyFont="1" applyFill="1" applyBorder="1" applyAlignment="1" applyProtection="1">
      <alignment horizontal="center" vertical="center"/>
      <protection hidden="1"/>
    </xf>
    <xf numFmtId="0" fontId="17" fillId="33" borderId="0" xfId="0" applyFont="1" applyFill="1" applyBorder="1" applyAlignment="1" applyProtection="1">
      <alignment horizontal="center"/>
      <protection hidden="1"/>
    </xf>
    <xf numFmtId="174" fontId="2" fillId="33" borderId="0" xfId="0" applyNumberFormat="1" applyFont="1" applyFill="1" applyBorder="1" applyAlignment="1" applyProtection="1">
      <alignment/>
      <protection hidden="1"/>
    </xf>
    <xf numFmtId="175" fontId="2" fillId="61" borderId="0" xfId="0" applyNumberFormat="1" applyFont="1" applyFill="1" applyBorder="1" applyAlignment="1" applyProtection="1">
      <alignment/>
      <protection hidden="1"/>
    </xf>
    <xf numFmtId="0" fontId="0" fillId="62" borderId="0" xfId="0" applyFill="1" applyAlignment="1" applyProtection="1">
      <alignment/>
      <protection hidden="1"/>
    </xf>
    <xf numFmtId="0" fontId="4" fillId="62" borderId="0" xfId="0" applyFont="1" applyFill="1" applyBorder="1" applyAlignment="1" applyProtection="1">
      <alignment/>
      <protection hidden="1"/>
    </xf>
    <xf numFmtId="2" fontId="10" fillId="33" borderId="0" xfId="0" applyNumberFormat="1" applyFont="1" applyFill="1" applyBorder="1" applyAlignment="1" applyProtection="1">
      <alignment/>
      <protection hidden="1"/>
    </xf>
    <xf numFmtId="0" fontId="7" fillId="33" borderId="0" xfId="0" applyFont="1" applyFill="1" applyBorder="1" applyAlignment="1" applyProtection="1">
      <alignment horizontal="left" vertical="center"/>
      <protection hidden="1"/>
    </xf>
    <xf numFmtId="2" fontId="43" fillId="33" borderId="63" xfId="0" applyNumberFormat="1" applyFont="1" applyFill="1" applyBorder="1" applyAlignment="1" applyProtection="1">
      <alignment horizontal="left" indent="1"/>
      <protection hidden="1"/>
    </xf>
    <xf numFmtId="174" fontId="43" fillId="33" borderId="63" xfId="0" applyNumberFormat="1" applyFont="1" applyFill="1" applyBorder="1" applyAlignment="1" applyProtection="1">
      <alignment/>
      <protection hidden="1"/>
    </xf>
    <xf numFmtId="175" fontId="43" fillId="61" borderId="63" xfId="0" applyNumberFormat="1" applyFont="1" applyFill="1" applyBorder="1" applyAlignment="1" applyProtection="1">
      <alignment/>
      <protection hidden="1"/>
    </xf>
    <xf numFmtId="174" fontId="43" fillId="33" borderId="0" xfId="0" applyNumberFormat="1" applyFont="1" applyFill="1" applyBorder="1" applyAlignment="1" applyProtection="1">
      <alignment vertical="center"/>
      <protection hidden="1"/>
    </xf>
    <xf numFmtId="175" fontId="43" fillId="61" borderId="0" xfId="0" applyNumberFormat="1" applyFont="1" applyFill="1" applyBorder="1" applyAlignment="1" applyProtection="1">
      <alignment vertical="center"/>
      <protection hidden="1"/>
    </xf>
    <xf numFmtId="174" fontId="43" fillId="33" borderId="80" xfId="0" applyNumberFormat="1" applyFont="1" applyFill="1" applyBorder="1" applyAlignment="1" applyProtection="1">
      <alignment vertical="center"/>
      <protection hidden="1"/>
    </xf>
    <xf numFmtId="175" fontId="43" fillId="61" borderId="80" xfId="0" applyNumberFormat="1" applyFont="1" applyFill="1" applyBorder="1" applyAlignment="1" applyProtection="1">
      <alignment vertical="center"/>
      <protection hidden="1"/>
    </xf>
    <xf numFmtId="2" fontId="10" fillId="33" borderId="0" xfId="0" applyNumberFormat="1" applyFont="1" applyFill="1" applyBorder="1" applyAlignment="1" applyProtection="1">
      <alignment horizontal="left" vertical="center" indent="1"/>
      <protection hidden="1"/>
    </xf>
    <xf numFmtId="2" fontId="10" fillId="33" borderId="80" xfId="0" applyNumberFormat="1" applyFont="1" applyFill="1" applyBorder="1" applyAlignment="1" applyProtection="1">
      <alignment horizontal="left" vertical="center" indent="1"/>
      <protection hidden="1"/>
    </xf>
    <xf numFmtId="174" fontId="1" fillId="66" borderId="27" xfId="0" applyNumberFormat="1" applyFont="1" applyFill="1" applyBorder="1" applyAlignment="1" applyProtection="1">
      <alignment horizontal="center" vertical="center"/>
      <protection locked="0"/>
    </xf>
    <xf numFmtId="0" fontId="17" fillId="34" borderId="80" xfId="0" applyFont="1" applyFill="1" applyBorder="1" applyAlignment="1" applyProtection="1">
      <alignment horizontal="center" vertical="center"/>
      <protection hidden="1"/>
    </xf>
    <xf numFmtId="0" fontId="0" fillId="0" borderId="0" xfId="0" applyFont="1" applyBorder="1" applyAlignment="1" applyProtection="1">
      <alignment vertical="top" wrapText="1"/>
      <protection hidden="1"/>
    </xf>
    <xf numFmtId="0" fontId="7" fillId="33" borderId="81" xfId="0" applyFont="1" applyFill="1" applyBorder="1" applyAlignment="1" applyProtection="1">
      <alignment vertical="top" wrapText="1"/>
      <protection hidden="1"/>
    </xf>
    <xf numFmtId="0" fontId="0" fillId="33" borderId="15" xfId="0" applyFont="1" applyFill="1" applyBorder="1" applyAlignment="1" applyProtection="1">
      <alignment horizontal="left" vertical="top" wrapText="1"/>
      <protection hidden="1"/>
    </xf>
    <xf numFmtId="0" fontId="7" fillId="33" borderId="25" xfId="0" applyFont="1" applyFill="1" applyBorder="1" applyAlignment="1" applyProtection="1">
      <alignment vertical="top" wrapText="1"/>
      <protection hidden="1"/>
    </xf>
    <xf numFmtId="0" fontId="7" fillId="33" borderId="82" xfId="0" applyFont="1" applyFill="1" applyBorder="1" applyAlignment="1" applyProtection="1">
      <alignment vertical="top" wrapText="1"/>
      <protection hidden="1"/>
    </xf>
    <xf numFmtId="0" fontId="0" fillId="33" borderId="0" xfId="0" applyFont="1" applyFill="1" applyBorder="1" applyAlignment="1" applyProtection="1">
      <alignment vertical="top" wrapText="1"/>
      <protection hidden="1"/>
    </xf>
    <xf numFmtId="0" fontId="0" fillId="0" borderId="0" xfId="0" applyFont="1" applyAlignment="1" applyProtection="1">
      <alignment vertical="top"/>
      <protection hidden="1"/>
    </xf>
    <xf numFmtId="0" fontId="0" fillId="33" borderId="0" xfId="0" applyFont="1" applyFill="1" applyAlignment="1" applyProtection="1">
      <alignment vertical="top" wrapText="1"/>
      <protection hidden="1"/>
    </xf>
    <xf numFmtId="0" fontId="4" fillId="33" borderId="0" xfId="0" applyFont="1" applyFill="1" applyBorder="1" applyAlignment="1" applyProtection="1">
      <alignment horizontal="left" vertical="top" wrapText="1"/>
      <protection hidden="1"/>
    </xf>
    <xf numFmtId="0" fontId="0" fillId="67" borderId="0" xfId="0" applyFont="1" applyFill="1" applyBorder="1" applyAlignment="1" applyProtection="1">
      <alignment vertical="top" wrapText="1"/>
      <protection hidden="1"/>
    </xf>
    <xf numFmtId="0" fontId="4" fillId="33" borderId="81" xfId="0" applyFont="1" applyFill="1" applyBorder="1" applyAlignment="1" applyProtection="1">
      <alignment vertical="top" wrapText="1"/>
      <protection hidden="1"/>
    </xf>
    <xf numFmtId="0" fontId="4" fillId="33" borderId="0" xfId="0" applyFont="1" applyFill="1" applyBorder="1" applyAlignment="1" applyProtection="1">
      <alignment vertical="top" wrapText="1"/>
      <protection hidden="1"/>
    </xf>
    <xf numFmtId="0" fontId="0" fillId="33" borderId="15" xfId="0" applyFont="1" applyFill="1" applyBorder="1" applyAlignment="1" applyProtection="1">
      <alignment vertical="top" wrapText="1"/>
      <protection hidden="1"/>
    </xf>
    <xf numFmtId="0" fontId="0" fillId="33" borderId="25" xfId="0" applyFont="1" applyFill="1" applyBorder="1" applyAlignment="1" applyProtection="1">
      <alignment horizontal="left" vertical="top" wrapText="1"/>
      <protection hidden="1"/>
    </xf>
    <xf numFmtId="0" fontId="4" fillId="68" borderId="0" xfId="0" applyFont="1" applyFill="1" applyBorder="1" applyAlignment="1" applyProtection="1">
      <alignment horizontal="left" vertical="top" wrapText="1"/>
      <protection hidden="1"/>
    </xf>
    <xf numFmtId="0" fontId="0" fillId="33" borderId="0" xfId="0" applyFont="1" applyFill="1" applyBorder="1" applyAlignment="1" applyProtection="1">
      <alignment horizontal="center" vertical="top" wrapText="1"/>
      <protection hidden="1"/>
    </xf>
    <xf numFmtId="0" fontId="25" fillId="33" borderId="0" xfId="0" applyFont="1" applyFill="1" applyBorder="1" applyAlignment="1" applyProtection="1">
      <alignment horizontal="left" vertical="top" wrapText="1"/>
      <protection hidden="1"/>
    </xf>
    <xf numFmtId="0" fontId="4" fillId="68" borderId="0" xfId="0" applyFont="1" applyFill="1" applyBorder="1" applyAlignment="1" applyProtection="1">
      <alignment horizontal="center" vertical="top" wrapText="1"/>
      <protection hidden="1"/>
    </xf>
    <xf numFmtId="0" fontId="0" fillId="33" borderId="0" xfId="0" applyFont="1" applyFill="1" applyBorder="1" applyAlignment="1" applyProtection="1">
      <alignment horizontal="left" vertical="top" wrapText="1"/>
      <protection hidden="1"/>
    </xf>
    <xf numFmtId="0" fontId="1" fillId="33" borderId="0" xfId="0" applyFont="1" applyFill="1" applyBorder="1" applyAlignment="1" applyProtection="1">
      <alignment vertical="top" wrapText="1"/>
      <protection hidden="1"/>
    </xf>
    <xf numFmtId="0" fontId="4" fillId="68" borderId="83" xfId="0" applyFont="1" applyFill="1" applyBorder="1" applyAlignment="1" applyProtection="1">
      <alignment horizontal="center" vertical="top" wrapText="1"/>
      <protection hidden="1"/>
    </xf>
    <xf numFmtId="0" fontId="4" fillId="68" borderId="84" xfId="0" applyFont="1" applyFill="1" applyBorder="1" applyAlignment="1" applyProtection="1">
      <alignment horizontal="center" vertical="top" wrapText="1"/>
      <protection hidden="1"/>
    </xf>
    <xf numFmtId="0" fontId="24" fillId="40" borderId="0" xfId="0" applyFont="1" applyFill="1" applyBorder="1" applyAlignment="1" applyProtection="1">
      <alignment horizontal="center" vertical="center" wrapText="1"/>
      <protection hidden="1"/>
    </xf>
    <xf numFmtId="0" fontId="0" fillId="33" borderId="81" xfId="0" applyFont="1" applyFill="1" applyBorder="1" applyAlignment="1" applyProtection="1">
      <alignment vertical="top" wrapText="1"/>
      <protection hidden="1"/>
    </xf>
    <xf numFmtId="0" fontId="4" fillId="33" borderId="0" xfId="0" applyFont="1" applyFill="1" applyBorder="1" applyAlignment="1" applyProtection="1">
      <alignment horizontal="center" vertical="top" wrapText="1"/>
      <protection hidden="1"/>
    </xf>
    <xf numFmtId="0" fontId="0" fillId="0" borderId="15" xfId="0" applyFont="1" applyBorder="1" applyAlignment="1" applyProtection="1">
      <alignment vertical="top" wrapText="1"/>
      <protection hidden="1"/>
    </xf>
    <xf numFmtId="0" fontId="0" fillId="0" borderId="25" xfId="0" applyFont="1" applyBorder="1" applyAlignment="1" applyProtection="1">
      <alignment vertical="top" wrapText="1"/>
      <protection hidden="1"/>
    </xf>
    <xf numFmtId="0" fontId="0" fillId="33" borderId="25" xfId="0" applyFont="1" applyFill="1" applyBorder="1" applyAlignment="1" applyProtection="1">
      <alignment vertical="top" wrapText="1"/>
      <protection hidden="1"/>
    </xf>
    <xf numFmtId="0" fontId="4" fillId="33" borderId="85" xfId="0" applyFont="1" applyFill="1" applyBorder="1" applyAlignment="1" applyProtection="1">
      <alignment vertical="center"/>
      <protection hidden="1"/>
    </xf>
    <xf numFmtId="0" fontId="4" fillId="33" borderId="86" xfId="0" applyFont="1" applyFill="1" applyBorder="1" applyAlignment="1" applyProtection="1">
      <alignment vertical="center"/>
      <protection hidden="1"/>
    </xf>
    <xf numFmtId="0" fontId="21" fillId="33" borderId="10" xfId="0" applyFont="1" applyFill="1" applyBorder="1" applyAlignment="1" applyProtection="1">
      <alignment horizontal="center" vertical="center"/>
      <protection locked="0"/>
    </xf>
    <xf numFmtId="0" fontId="27" fillId="69" borderId="87" xfId="0" applyNumberFormat="1" applyFont="1" applyFill="1" applyBorder="1" applyAlignment="1" applyProtection="1">
      <alignment horizontal="center" vertical="center"/>
      <protection hidden="1"/>
    </xf>
    <xf numFmtId="0" fontId="27" fillId="69" borderId="86" xfId="0" applyNumberFormat="1" applyFont="1" applyFill="1" applyBorder="1" applyAlignment="1" applyProtection="1">
      <alignment horizontal="center" vertical="center"/>
      <protection hidden="1"/>
    </xf>
    <xf numFmtId="0" fontId="4" fillId="35" borderId="38" xfId="0" applyFont="1" applyFill="1" applyBorder="1" applyAlignment="1" applyProtection="1">
      <alignment vertical="center"/>
      <protection hidden="1"/>
    </xf>
    <xf numFmtId="0" fontId="4" fillId="35" borderId="88" xfId="0" applyFont="1" applyFill="1" applyBorder="1" applyAlignment="1" applyProtection="1">
      <alignment vertical="center"/>
      <protection hidden="1"/>
    </xf>
    <xf numFmtId="0" fontId="0" fillId="33" borderId="81" xfId="0" applyFont="1" applyFill="1" applyBorder="1" applyAlignment="1" applyProtection="1">
      <alignment horizontal="center" vertical="center"/>
      <protection hidden="1"/>
    </xf>
    <xf numFmtId="0" fontId="0" fillId="37" borderId="0" xfId="0" applyFont="1" applyFill="1" applyBorder="1" applyAlignment="1" applyProtection="1">
      <alignment horizontal="center" vertical="center"/>
      <protection hidden="1"/>
    </xf>
    <xf numFmtId="0" fontId="0" fillId="33" borderId="10" xfId="0" applyFont="1" applyFill="1" applyBorder="1" applyAlignment="1" applyProtection="1">
      <alignment horizontal="center" vertical="center"/>
      <protection hidden="1"/>
    </xf>
    <xf numFmtId="0" fontId="0" fillId="33" borderId="89" xfId="0" applyFont="1" applyFill="1" applyBorder="1" applyAlignment="1" applyProtection="1">
      <alignment vertical="center"/>
      <protection hidden="1"/>
    </xf>
    <xf numFmtId="0" fontId="0" fillId="33" borderId="90" xfId="0" applyFont="1" applyFill="1" applyBorder="1" applyAlignment="1" applyProtection="1">
      <alignment vertical="center"/>
      <protection hidden="1"/>
    </xf>
    <xf numFmtId="0" fontId="18" fillId="33" borderId="11" xfId="0" applyFont="1" applyFill="1" applyBorder="1" applyAlignment="1" applyProtection="1">
      <alignment vertical="center" wrapText="1"/>
      <protection locked="0"/>
    </xf>
    <xf numFmtId="0" fontId="18" fillId="33" borderId="91" xfId="0" applyFont="1" applyFill="1" applyBorder="1" applyAlignment="1" applyProtection="1">
      <alignment vertical="center" wrapText="1"/>
      <protection locked="0"/>
    </xf>
    <xf numFmtId="0" fontId="18" fillId="33" borderId="92" xfId="0" applyFont="1" applyFill="1" applyBorder="1" applyAlignment="1" applyProtection="1">
      <alignment vertical="center"/>
      <protection locked="0"/>
    </xf>
    <xf numFmtId="0" fontId="18" fillId="33" borderId="93" xfId="0" applyFont="1" applyFill="1" applyBorder="1" applyAlignment="1" applyProtection="1">
      <alignment vertical="center"/>
      <protection locked="0"/>
    </xf>
    <xf numFmtId="0" fontId="18" fillId="33" borderId="11" xfId="0" applyFont="1" applyFill="1" applyBorder="1" applyAlignment="1" applyProtection="1">
      <alignment vertical="center" wrapText="1"/>
      <protection locked="0"/>
    </xf>
    <xf numFmtId="0" fontId="18" fillId="33" borderId="91" xfId="0" applyFont="1" applyFill="1" applyBorder="1" applyAlignment="1" applyProtection="1">
      <alignment vertical="center" wrapText="1"/>
      <protection locked="0"/>
    </xf>
    <xf numFmtId="0" fontId="4" fillId="35" borderId="14" xfId="0" applyFont="1" applyFill="1" applyBorder="1" applyAlignment="1" applyProtection="1">
      <alignment vertical="center"/>
      <protection hidden="1"/>
    </xf>
    <xf numFmtId="0" fontId="4" fillId="35" borderId="94" xfId="0" applyFont="1" applyFill="1" applyBorder="1" applyAlignment="1" applyProtection="1">
      <alignment vertical="center"/>
      <protection hidden="1"/>
    </xf>
    <xf numFmtId="0" fontId="18" fillId="33" borderId="11" xfId="0" applyFont="1" applyFill="1" applyBorder="1" applyAlignment="1" applyProtection="1">
      <alignment vertical="center"/>
      <protection locked="0"/>
    </xf>
    <xf numFmtId="0" fontId="18" fillId="33" borderId="91" xfId="0" applyFont="1" applyFill="1" applyBorder="1" applyAlignment="1" applyProtection="1">
      <alignment vertical="center"/>
      <protection locked="0"/>
    </xf>
    <xf numFmtId="0" fontId="0" fillId="33" borderId="16" xfId="0" applyFill="1" applyBorder="1" applyAlignment="1" applyProtection="1">
      <alignment vertical="center"/>
      <protection hidden="1"/>
    </xf>
    <xf numFmtId="0" fontId="1" fillId="33" borderId="11" xfId="0" applyFont="1" applyFill="1" applyBorder="1" applyAlignment="1" applyProtection="1">
      <alignment vertical="center" wrapText="1"/>
      <protection hidden="1"/>
    </xf>
    <xf numFmtId="0" fontId="1" fillId="33" borderId="91" xfId="0" applyFont="1" applyFill="1" applyBorder="1" applyAlignment="1" applyProtection="1">
      <alignment vertical="center" wrapText="1"/>
      <protection hidden="1"/>
    </xf>
    <xf numFmtId="0" fontId="0" fillId="33" borderId="13" xfId="0" applyFont="1" applyFill="1" applyBorder="1" applyAlignment="1" applyProtection="1">
      <alignment horizontal="center" vertical="center"/>
      <protection hidden="1"/>
    </xf>
    <xf numFmtId="0" fontId="0" fillId="33" borderId="92" xfId="0" applyFill="1" applyBorder="1" applyAlignment="1" applyProtection="1">
      <alignment vertical="center" wrapText="1"/>
      <protection hidden="1"/>
    </xf>
    <xf numFmtId="0" fontId="0" fillId="33" borderId="93" xfId="0" applyFill="1" applyBorder="1" applyAlignment="1" applyProtection="1">
      <alignment vertical="center" wrapText="1"/>
      <protection hidden="1"/>
    </xf>
    <xf numFmtId="0" fontId="4" fillId="35" borderId="12" xfId="0" applyFont="1" applyFill="1" applyBorder="1" applyAlignment="1" applyProtection="1">
      <alignment vertical="center"/>
      <protection hidden="1"/>
    </xf>
    <xf numFmtId="0" fontId="4" fillId="35" borderId="95" xfId="0" applyFont="1" applyFill="1" applyBorder="1" applyAlignment="1" applyProtection="1">
      <alignment vertical="center"/>
      <protection hidden="1"/>
    </xf>
    <xf numFmtId="0" fontId="0" fillId="33" borderId="28" xfId="0" applyFont="1" applyFill="1" applyBorder="1" applyAlignment="1" applyProtection="1">
      <alignment horizontal="center" vertical="center"/>
      <protection hidden="1"/>
    </xf>
    <xf numFmtId="0" fontId="0" fillId="51" borderId="85" xfId="0" applyFont="1" applyFill="1" applyBorder="1" applyAlignment="1" applyProtection="1">
      <alignment vertical="center"/>
      <protection hidden="1"/>
    </xf>
    <xf numFmtId="0" fontId="0" fillId="51" borderId="86" xfId="0" applyFont="1" applyFill="1" applyBorder="1" applyAlignment="1" applyProtection="1">
      <alignment vertical="center"/>
      <protection hidden="1"/>
    </xf>
    <xf numFmtId="0" fontId="0" fillId="51" borderId="92" xfId="0" applyFont="1" applyFill="1" applyBorder="1" applyAlignment="1" applyProtection="1">
      <alignment vertical="center"/>
      <protection hidden="1"/>
    </xf>
    <xf numFmtId="0" fontId="0" fillId="51" borderId="93" xfId="0" applyFont="1" applyFill="1" applyBorder="1" applyAlignment="1" applyProtection="1">
      <alignment vertical="center"/>
      <protection hidden="1"/>
    </xf>
    <xf numFmtId="0" fontId="4" fillId="35" borderId="12" xfId="0" applyFont="1" applyFill="1" applyBorder="1" applyAlignment="1" applyProtection="1">
      <alignment vertical="center" wrapText="1"/>
      <protection hidden="1"/>
    </xf>
    <xf numFmtId="0" fontId="4" fillId="35" borderId="95" xfId="0" applyFont="1" applyFill="1" applyBorder="1" applyAlignment="1" applyProtection="1">
      <alignment vertical="center" wrapText="1"/>
      <protection hidden="1"/>
    </xf>
    <xf numFmtId="0" fontId="0" fillId="33" borderId="11" xfId="0" applyFill="1" applyBorder="1" applyAlignment="1" applyProtection="1">
      <alignment vertical="center"/>
      <protection hidden="1"/>
    </xf>
    <xf numFmtId="0" fontId="0" fillId="33" borderId="18" xfId="0" applyFont="1" applyFill="1" applyBorder="1" applyAlignment="1" applyProtection="1">
      <alignment vertical="center" wrapText="1"/>
      <protection hidden="1"/>
    </xf>
    <xf numFmtId="0" fontId="0" fillId="33" borderId="96" xfId="0" applyFont="1" applyFill="1" applyBorder="1" applyAlignment="1" applyProtection="1">
      <alignment vertical="center" wrapText="1"/>
      <protection hidden="1"/>
    </xf>
    <xf numFmtId="185" fontId="45" fillId="68" borderId="97" xfId="0" applyNumberFormat="1" applyFont="1" applyFill="1" applyBorder="1" applyAlignment="1" applyProtection="1">
      <alignment horizontal="center" vertical="center"/>
      <protection locked="0"/>
    </xf>
    <xf numFmtId="185" fontId="45" fillId="68" borderId="98" xfId="0" applyNumberFormat="1" applyFont="1" applyFill="1" applyBorder="1" applyAlignment="1" applyProtection="1">
      <alignment horizontal="center" vertical="center"/>
      <protection locked="0"/>
    </xf>
    <xf numFmtId="0" fontId="40" fillId="40" borderId="99" xfId="0" applyFont="1" applyFill="1" applyBorder="1" applyAlignment="1" applyProtection="1">
      <alignment horizontal="left" vertical="center" wrapText="1"/>
      <protection hidden="1"/>
    </xf>
    <xf numFmtId="0" fontId="40" fillId="40" borderId="100" xfId="0" applyFont="1" applyFill="1" applyBorder="1" applyAlignment="1" applyProtection="1">
      <alignment horizontal="left" vertical="center" wrapText="1"/>
      <protection hidden="1"/>
    </xf>
    <xf numFmtId="0" fontId="40" fillId="40" borderId="35" xfId="0" applyFont="1" applyFill="1" applyBorder="1" applyAlignment="1" applyProtection="1">
      <alignment horizontal="left" vertical="center" wrapText="1"/>
      <protection hidden="1"/>
    </xf>
    <xf numFmtId="0" fontId="40" fillId="40" borderId="101" xfId="0" applyFont="1" applyFill="1" applyBorder="1" applyAlignment="1" applyProtection="1">
      <alignment horizontal="left" vertical="center" wrapText="1"/>
      <protection hidden="1"/>
    </xf>
    <xf numFmtId="0" fontId="0" fillId="33" borderId="25" xfId="0" applyFont="1" applyFill="1" applyBorder="1" applyAlignment="1" applyProtection="1">
      <alignment horizontal="center" vertical="center"/>
      <protection hidden="1"/>
    </xf>
    <xf numFmtId="0" fontId="0" fillId="33" borderId="0" xfId="0" applyFont="1" applyFill="1" applyBorder="1" applyAlignment="1" applyProtection="1">
      <alignment horizontal="center" vertical="center"/>
      <protection hidden="1"/>
    </xf>
    <xf numFmtId="0" fontId="21" fillId="33" borderId="10" xfId="0" applyFont="1" applyFill="1" applyBorder="1" applyAlignment="1" applyProtection="1">
      <alignment horizontal="center" vertical="center"/>
      <protection hidden="1"/>
    </xf>
    <xf numFmtId="0" fontId="8" fillId="33" borderId="10" xfId="0" applyFont="1" applyFill="1" applyBorder="1" applyAlignment="1" applyProtection="1">
      <alignment horizontal="right" vertical="center"/>
      <protection hidden="1"/>
    </xf>
    <xf numFmtId="183" fontId="35" fillId="34" borderId="102" xfId="0" applyNumberFormat="1" applyFont="1" applyFill="1" applyBorder="1" applyAlignment="1" applyProtection="1">
      <alignment horizontal="center" vertical="center"/>
      <protection hidden="1"/>
    </xf>
    <xf numFmtId="183" fontId="35" fillId="34" borderId="103" xfId="0" applyNumberFormat="1" applyFont="1" applyFill="1" applyBorder="1" applyAlignment="1" applyProtection="1">
      <alignment horizontal="center" vertical="center"/>
      <protection hidden="1"/>
    </xf>
    <xf numFmtId="183" fontId="35" fillId="34" borderId="104" xfId="0" applyNumberFormat="1" applyFont="1" applyFill="1" applyBorder="1" applyAlignment="1" applyProtection="1">
      <alignment horizontal="center" vertical="center"/>
      <protection hidden="1"/>
    </xf>
    <xf numFmtId="183" fontId="35" fillId="34" borderId="105" xfId="0" applyNumberFormat="1" applyFont="1" applyFill="1" applyBorder="1" applyAlignment="1" applyProtection="1">
      <alignment horizontal="center" vertical="center"/>
      <protection hidden="1"/>
    </xf>
    <xf numFmtId="183" fontId="28" fillId="34" borderId="58" xfId="0" applyNumberFormat="1" applyFont="1" applyFill="1" applyBorder="1" applyAlignment="1" applyProtection="1">
      <alignment horizontal="center" vertical="center"/>
      <protection hidden="1"/>
    </xf>
    <xf numFmtId="183" fontId="28" fillId="34" borderId="106" xfId="0" applyNumberFormat="1" applyFont="1" applyFill="1" applyBorder="1" applyAlignment="1" applyProtection="1">
      <alignment horizontal="center" vertical="center"/>
      <protection hidden="1"/>
    </xf>
    <xf numFmtId="183" fontId="28" fillId="36" borderId="58" xfId="0" applyNumberFormat="1" applyFont="1" applyFill="1" applyBorder="1" applyAlignment="1" applyProtection="1">
      <alignment horizontal="center" vertical="center"/>
      <protection hidden="1"/>
    </xf>
    <xf numFmtId="183" fontId="28" fillId="36" borderId="106" xfId="0" applyNumberFormat="1" applyFont="1" applyFill="1" applyBorder="1" applyAlignment="1" applyProtection="1">
      <alignment horizontal="center" vertical="center"/>
      <protection hidden="1"/>
    </xf>
    <xf numFmtId="183" fontId="35" fillId="36" borderId="102" xfId="0" applyNumberFormat="1" applyFont="1" applyFill="1" applyBorder="1" applyAlignment="1" applyProtection="1">
      <alignment horizontal="center" vertical="center"/>
      <protection hidden="1"/>
    </xf>
    <xf numFmtId="183" fontId="35" fillId="36" borderId="103" xfId="0" applyNumberFormat="1" applyFont="1" applyFill="1" applyBorder="1" applyAlignment="1" applyProtection="1">
      <alignment horizontal="center" vertical="center"/>
      <protection hidden="1"/>
    </xf>
    <xf numFmtId="183" fontId="35" fillId="36" borderId="104" xfId="0" applyNumberFormat="1" applyFont="1" applyFill="1" applyBorder="1" applyAlignment="1" applyProtection="1">
      <alignment horizontal="center" vertical="center"/>
      <protection hidden="1"/>
    </xf>
    <xf numFmtId="183" fontId="35" fillId="36" borderId="105" xfId="0" applyNumberFormat="1" applyFont="1" applyFill="1" applyBorder="1" applyAlignment="1" applyProtection="1">
      <alignment horizontal="center" vertical="center"/>
      <protection hidden="1"/>
    </xf>
    <xf numFmtId="175" fontId="2" fillId="36" borderId="107" xfId="0" applyNumberFormat="1" applyFont="1" applyFill="1" applyBorder="1" applyAlignment="1" applyProtection="1">
      <alignment horizontal="center" vertical="center"/>
      <protection hidden="1"/>
    </xf>
    <xf numFmtId="175" fontId="2" fillId="36" borderId="108" xfId="0" applyNumberFormat="1" applyFont="1" applyFill="1" applyBorder="1" applyAlignment="1" applyProtection="1">
      <alignment horizontal="center" vertical="center"/>
      <protection hidden="1"/>
    </xf>
    <xf numFmtId="175" fontId="2" fillId="36" borderId="109" xfId="0" applyNumberFormat="1" applyFont="1" applyFill="1" applyBorder="1" applyAlignment="1" applyProtection="1">
      <alignment horizontal="center" vertical="center"/>
      <protection hidden="1"/>
    </xf>
    <xf numFmtId="0" fontId="0" fillId="33" borderId="0" xfId="0" applyFill="1" applyBorder="1" applyAlignment="1" applyProtection="1">
      <alignment vertical="center"/>
      <protection hidden="1"/>
    </xf>
    <xf numFmtId="0" fontId="0" fillId="33" borderId="17" xfId="0" applyFont="1" applyFill="1" applyBorder="1" applyAlignment="1" applyProtection="1">
      <alignment horizontal="center" vertical="center"/>
      <protection hidden="1"/>
    </xf>
    <xf numFmtId="0" fontId="2" fillId="66" borderId="80" xfId="0" applyFont="1" applyFill="1" applyBorder="1" applyAlignment="1" applyProtection="1">
      <alignment vertical="center"/>
      <protection hidden="1"/>
    </xf>
    <xf numFmtId="0" fontId="2" fillId="66" borderId="110" xfId="0" applyFont="1" applyFill="1" applyBorder="1" applyAlignment="1" applyProtection="1">
      <alignment vertical="center"/>
      <protection hidden="1"/>
    </xf>
    <xf numFmtId="0" fontId="1" fillId="33" borderId="81" xfId="0" applyFont="1" applyFill="1" applyBorder="1" applyAlignment="1" applyProtection="1">
      <alignment horizontal="center" vertical="center"/>
      <protection hidden="1"/>
    </xf>
    <xf numFmtId="0" fontId="1" fillId="57" borderId="0" xfId="0" applyFont="1" applyFill="1" applyBorder="1" applyAlignment="1" applyProtection="1">
      <alignment horizontal="center" vertical="center"/>
      <protection hidden="1"/>
    </xf>
    <xf numFmtId="0" fontId="1" fillId="33" borderId="10" xfId="0" applyFont="1" applyFill="1" applyBorder="1" applyAlignment="1" applyProtection="1">
      <alignment horizontal="center" vertical="center"/>
      <protection hidden="1"/>
    </xf>
    <xf numFmtId="0" fontId="2" fillId="35" borderId="12" xfId="0" applyFont="1" applyFill="1" applyBorder="1" applyAlignment="1" applyProtection="1">
      <alignment vertical="center"/>
      <protection hidden="1"/>
    </xf>
    <xf numFmtId="0" fontId="2" fillId="35" borderId="95" xfId="0" applyFont="1" applyFill="1" applyBorder="1" applyAlignment="1" applyProtection="1">
      <alignment vertical="center"/>
      <protection hidden="1"/>
    </xf>
    <xf numFmtId="0" fontId="2" fillId="54" borderId="77" xfId="0" applyFont="1" applyFill="1" applyBorder="1" applyAlignment="1" applyProtection="1">
      <alignment vertical="center"/>
      <protection hidden="1"/>
    </xf>
    <xf numFmtId="0" fontId="2" fillId="54" borderId="111"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94"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91" xfId="0" applyFont="1" applyFill="1" applyBorder="1" applyAlignment="1" applyProtection="1">
      <alignment vertical="center"/>
      <protection hidden="1"/>
    </xf>
    <xf numFmtId="0" fontId="11" fillId="33" borderId="92" xfId="0" applyFont="1" applyFill="1" applyBorder="1" applyAlignment="1" applyProtection="1">
      <alignment vertical="center"/>
      <protection locked="0"/>
    </xf>
    <xf numFmtId="0" fontId="11" fillId="33" borderId="93" xfId="0" applyFont="1" applyFill="1" applyBorder="1" applyAlignment="1" applyProtection="1">
      <alignment vertical="center"/>
      <protection locked="0"/>
    </xf>
    <xf numFmtId="0" fontId="1" fillId="33" borderId="14" xfId="0" applyFont="1" applyFill="1" applyBorder="1" applyAlignment="1" applyProtection="1">
      <alignment vertical="center" wrapText="1"/>
      <protection hidden="1"/>
    </xf>
    <xf numFmtId="0" fontId="1" fillId="33" borderId="94" xfId="0" applyFont="1" applyFill="1" applyBorder="1" applyAlignment="1" applyProtection="1">
      <alignment vertical="center" wrapText="1"/>
      <protection hidden="1"/>
    </xf>
    <xf numFmtId="0" fontId="2" fillId="63" borderId="112" xfId="0" applyFont="1" applyFill="1" applyBorder="1" applyAlignment="1" applyProtection="1">
      <alignment vertical="center"/>
      <protection hidden="1"/>
    </xf>
    <xf numFmtId="0" fontId="11" fillId="33" borderId="11" xfId="0" applyFont="1" applyFill="1" applyBorder="1" applyAlignment="1" applyProtection="1">
      <alignment vertical="center"/>
      <protection locked="0"/>
    </xf>
    <xf numFmtId="0" fontId="11" fillId="33" borderId="91" xfId="0" applyFont="1" applyFill="1" applyBorder="1" applyAlignment="1" applyProtection="1">
      <alignment vertical="center"/>
      <protection locked="0"/>
    </xf>
    <xf numFmtId="0" fontId="2" fillId="59" borderId="68" xfId="0" applyFont="1" applyFill="1" applyBorder="1" applyAlignment="1" applyProtection="1">
      <alignment vertical="center"/>
      <protection hidden="1"/>
    </xf>
    <xf numFmtId="0" fontId="2" fillId="59" borderId="113" xfId="0" applyFont="1" applyFill="1" applyBorder="1" applyAlignment="1" applyProtection="1">
      <alignment vertical="center"/>
      <protection hidden="1"/>
    </xf>
    <xf numFmtId="0" fontId="1" fillId="33" borderId="18" xfId="0" applyFont="1" applyFill="1" applyBorder="1" applyAlignment="1" applyProtection="1">
      <alignment horizontal="center" vertical="center"/>
      <protection hidden="1"/>
    </xf>
    <xf numFmtId="0" fontId="11" fillId="33" borderId="14" xfId="0" applyFont="1" applyFill="1" applyBorder="1" applyAlignment="1" applyProtection="1">
      <alignment vertical="center"/>
      <protection locked="0"/>
    </xf>
    <xf numFmtId="0" fontId="11" fillId="33" borderId="94" xfId="0" applyFont="1" applyFill="1" applyBorder="1" applyAlignment="1" applyProtection="1">
      <alignment vertical="center"/>
      <protection locked="0"/>
    </xf>
    <xf numFmtId="0" fontId="11" fillId="33" borderId="73" xfId="0" applyFont="1" applyFill="1" applyBorder="1" applyAlignment="1" applyProtection="1">
      <alignment vertical="center"/>
      <protection locked="0"/>
    </xf>
    <xf numFmtId="0" fontId="11" fillId="33" borderId="114" xfId="0" applyFont="1" applyFill="1" applyBorder="1" applyAlignment="1" applyProtection="1">
      <alignment vertical="center"/>
      <protection locked="0"/>
    </xf>
    <xf numFmtId="0" fontId="2" fillId="59" borderId="115" xfId="0" applyFont="1" applyFill="1" applyBorder="1" applyAlignment="1" applyProtection="1">
      <alignment vertical="center"/>
      <protection hidden="1"/>
    </xf>
    <xf numFmtId="0" fontId="2" fillId="59" borderId="116" xfId="0" applyFont="1" applyFill="1" applyBorder="1" applyAlignment="1" applyProtection="1">
      <alignment vertical="center"/>
      <protection hidden="1"/>
    </xf>
    <xf numFmtId="2" fontId="43" fillId="33" borderId="63" xfId="0" applyNumberFormat="1" applyFont="1" applyFill="1" applyBorder="1" applyAlignment="1" applyProtection="1">
      <alignment horizontal="left" vertical="center" indent="1"/>
      <protection hidden="1"/>
    </xf>
    <xf numFmtId="0" fontId="2" fillId="35" borderId="19" xfId="0" applyFont="1" applyFill="1" applyBorder="1" applyAlignment="1" applyProtection="1">
      <alignment horizontal="left" vertical="center" indent="1"/>
      <protection hidden="1"/>
    </xf>
    <xf numFmtId="0" fontId="2" fillId="35" borderId="117" xfId="0" applyFont="1" applyFill="1" applyBorder="1" applyAlignment="1" applyProtection="1">
      <alignment horizontal="left" vertical="center" indent="1"/>
      <protection hidden="1"/>
    </xf>
    <xf numFmtId="0" fontId="1" fillId="33" borderId="13" xfId="0" applyFont="1" applyFill="1" applyBorder="1" applyAlignment="1" applyProtection="1">
      <alignment horizontal="center" vertical="center"/>
      <protection hidden="1"/>
    </xf>
    <xf numFmtId="0" fontId="42" fillId="65" borderId="0" xfId="0" applyFont="1" applyFill="1" applyBorder="1" applyAlignment="1" applyProtection="1">
      <alignment horizontal="center" vertical="center"/>
      <protection hidden="1"/>
    </xf>
    <xf numFmtId="0" fontId="1" fillId="33" borderId="71" xfId="0" applyFont="1" applyFill="1" applyBorder="1" applyAlignment="1" applyProtection="1">
      <alignment horizontal="center" vertical="center"/>
      <protection hidden="1"/>
    </xf>
    <xf numFmtId="2" fontId="2" fillId="55" borderId="68" xfId="0" applyNumberFormat="1" applyFont="1" applyFill="1" applyBorder="1" applyAlignment="1" applyProtection="1">
      <alignment vertical="center"/>
      <protection hidden="1"/>
    </xf>
    <xf numFmtId="2" fontId="2" fillId="55" borderId="113" xfId="0" applyNumberFormat="1" applyFont="1" applyFill="1" applyBorder="1" applyAlignment="1" applyProtection="1">
      <alignment vertical="center"/>
      <protection hidden="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9">
    <dxf>
      <font>
        <color indexed="43"/>
      </font>
      <fill>
        <patternFill>
          <bgColor indexed="10"/>
        </patternFill>
      </fill>
    </dxf>
    <dxf>
      <font>
        <color indexed="43"/>
      </font>
      <fill>
        <patternFill>
          <bgColor indexed="10"/>
        </patternFill>
      </fill>
    </dxf>
    <dxf>
      <font>
        <color indexed="43"/>
      </font>
      <fill>
        <patternFill>
          <bgColor indexed="10"/>
        </patternFill>
      </fill>
    </dxf>
    <dxf>
      <font>
        <b val="0"/>
        <color indexed="10"/>
      </font>
      <fill>
        <patternFill patternType="solid">
          <fgColor indexed="60"/>
          <bgColor indexed="10"/>
        </patternFill>
      </fill>
    </dxf>
    <dxf>
      <font>
        <b val="0"/>
        <color indexed="11"/>
      </font>
      <fill>
        <patternFill patternType="solid">
          <fgColor indexed="49"/>
          <bgColor indexed="11"/>
        </patternFill>
      </fill>
    </dxf>
    <dxf>
      <font>
        <b val="0"/>
        <color indexed="10"/>
      </font>
    </dxf>
    <dxf>
      <border>
        <right style="thin"/>
      </border>
    </dxf>
    <dxf>
      <font>
        <color indexed="43"/>
      </font>
      <fill>
        <patternFill>
          <bgColor indexed="10"/>
        </patternFill>
      </fill>
    </dxf>
    <dxf>
      <border>
        <right style="thin">
          <color rgb="FF000000"/>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0F0F0"/>
      <rgbColor rgb="00660066"/>
      <rgbColor rgb="00FF8080"/>
      <rgbColor rgb="000066CC"/>
      <rgbColor rgb="00E0E0E0"/>
      <rgbColor rgb="00000080"/>
      <rgbColor rgb="00FF00FF"/>
      <rgbColor rgb="00FFFF00"/>
      <rgbColor rgb="0000FFFF"/>
      <rgbColor rgb="00800080"/>
      <rgbColor rgb="00800000"/>
      <rgbColor rgb="00008080"/>
      <rgbColor rgb="000000FF"/>
      <rgbColor rgb="0000CCFF"/>
      <rgbColor rgb="00C6DFC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4"/>
  <sheetViews>
    <sheetView showGridLines="0" zoomScaleSheetLayoutView="50" zoomScalePageLayoutView="0" workbookViewId="0" topLeftCell="A1">
      <pane ySplit="2" topLeftCell="A3" activePane="bottomLeft" state="frozen"/>
      <selection pane="topLeft" activeCell="C3" sqref="C3"/>
      <selection pane="bottomLeft" activeCell="C3" sqref="C3"/>
    </sheetView>
  </sheetViews>
  <sheetFormatPr defaultColWidth="0" defaultRowHeight="12.75" zeroHeight="1"/>
  <cols>
    <col min="1" max="1" width="4.7109375" style="113" customWidth="1"/>
    <col min="2" max="2" width="25.421875" style="113" customWidth="1"/>
    <col min="3" max="3" width="85.28125" style="113" customWidth="1"/>
    <col min="4" max="4" width="5.7109375" style="113" customWidth="1"/>
    <col min="5" max="16384" width="0" style="115" hidden="1" customWidth="1"/>
  </cols>
  <sheetData>
    <row r="1" spans="2:3" ht="12">
      <c r="B1" s="314"/>
      <c r="C1" s="314"/>
    </row>
    <row r="2" spans="1:4" ht="24" customHeight="1">
      <c r="A2" s="121"/>
      <c r="B2" s="317" t="s">
        <v>32</v>
      </c>
      <c r="C2" s="317"/>
      <c r="D2" s="121"/>
    </row>
    <row r="3" spans="1:4" s="116" customFormat="1" ht="12.75">
      <c r="A3" s="114"/>
      <c r="B3" s="306"/>
      <c r="C3" s="306"/>
      <c r="D3" s="114"/>
    </row>
    <row r="4" spans="1:4" s="118" customFormat="1" ht="24.75" customHeight="1">
      <c r="A4" s="117"/>
      <c r="B4" s="315" t="s">
        <v>272</v>
      </c>
      <c r="C4" s="316"/>
      <c r="D4" s="117"/>
    </row>
    <row r="5" spans="1:4" s="116" customFormat="1" ht="12.75">
      <c r="A5" s="114"/>
      <c r="B5" s="306"/>
      <c r="C5" s="306"/>
      <c r="D5" s="114"/>
    </row>
    <row r="6" spans="2:3" ht="15" customHeight="1" thickBot="1">
      <c r="B6" s="299" t="s">
        <v>249</v>
      </c>
      <c r="C6" s="299"/>
    </row>
    <row r="7" spans="2:3" ht="13.5" thickTop="1">
      <c r="B7" s="305"/>
      <c r="C7" s="305"/>
    </row>
    <row r="8" spans="2:3" ht="39" customHeight="1">
      <c r="B8" s="300" t="s">
        <v>273</v>
      </c>
      <c r="C8" s="300"/>
    </row>
    <row r="9" spans="2:3" ht="12.75">
      <c r="B9" s="300"/>
      <c r="C9" s="300"/>
    </row>
    <row r="10" spans="2:3" ht="39" customHeight="1">
      <c r="B10" s="300" t="s">
        <v>270</v>
      </c>
      <c r="C10" s="300"/>
    </row>
    <row r="11" spans="2:3" ht="12.75">
      <c r="B11" s="300"/>
      <c r="C11" s="300"/>
    </row>
    <row r="12" spans="2:3" ht="25.5" customHeight="1">
      <c r="B12" s="300" t="s">
        <v>280</v>
      </c>
      <c r="C12" s="300"/>
    </row>
    <row r="13" spans="2:3" ht="12.75">
      <c r="B13" s="300"/>
      <c r="C13" s="300"/>
    </row>
    <row r="14" spans="2:3" ht="64.5" customHeight="1">
      <c r="B14" s="300" t="s">
        <v>274</v>
      </c>
      <c r="C14" s="300"/>
    </row>
    <row r="15" spans="2:3" ht="12.75">
      <c r="B15" s="300"/>
      <c r="C15" s="300"/>
    </row>
    <row r="16" spans="2:3" ht="51.75" customHeight="1">
      <c r="B16" s="300" t="s">
        <v>306</v>
      </c>
      <c r="C16" s="300"/>
    </row>
    <row r="17" spans="2:3" ht="12.75">
      <c r="B17" s="300"/>
      <c r="C17" s="300"/>
    </row>
    <row r="18" spans="2:3" ht="51.75" customHeight="1">
      <c r="B18" s="300" t="s">
        <v>275</v>
      </c>
      <c r="C18" s="300"/>
    </row>
    <row r="19" spans="1:4" s="116" customFormat="1" ht="12.75">
      <c r="A19" s="114"/>
      <c r="B19" s="300"/>
      <c r="C19" s="300"/>
      <c r="D19" s="114"/>
    </row>
    <row r="20" spans="1:4" s="116" customFormat="1" ht="12.75">
      <c r="A20" s="114"/>
      <c r="B20" s="300"/>
      <c r="C20" s="300"/>
      <c r="D20" s="114"/>
    </row>
    <row r="21" spans="2:3" ht="15" customHeight="1" thickBot="1">
      <c r="B21" s="299" t="s">
        <v>246</v>
      </c>
      <c r="C21" s="299"/>
    </row>
    <row r="22" spans="2:3" ht="12" customHeight="1" thickTop="1">
      <c r="B22" s="318"/>
      <c r="C22" s="318"/>
    </row>
    <row r="23" spans="2:3" ht="51.75" customHeight="1">
      <c r="B23" s="313" t="s">
        <v>307</v>
      </c>
      <c r="C23" s="313"/>
    </row>
    <row r="24" spans="2:3" ht="12" customHeight="1">
      <c r="B24" s="310"/>
      <c r="C24" s="310"/>
    </row>
    <row r="25" spans="2:3" ht="25.5" customHeight="1">
      <c r="B25" s="313" t="s">
        <v>6</v>
      </c>
      <c r="C25" s="313"/>
    </row>
    <row r="26" spans="2:3" ht="6" customHeight="1">
      <c r="B26" s="313"/>
      <c r="C26" s="313"/>
    </row>
    <row r="27" spans="1:4" s="116" customFormat="1" ht="12.75" customHeight="1">
      <c r="A27" s="114"/>
      <c r="B27" s="312" t="s">
        <v>7</v>
      </c>
      <c r="C27" s="312"/>
      <c r="D27" s="114"/>
    </row>
    <row r="28" spans="1:4" s="116" customFormat="1" ht="6" customHeight="1">
      <c r="A28" s="114"/>
      <c r="B28" s="319"/>
      <c r="C28" s="319"/>
      <c r="D28" s="114"/>
    </row>
    <row r="29" spans="1:4" s="116" customFormat="1" ht="12.75" customHeight="1">
      <c r="A29" s="114"/>
      <c r="B29" s="313" t="s">
        <v>308</v>
      </c>
      <c r="C29" s="313"/>
      <c r="D29" s="114"/>
    </row>
    <row r="30" spans="1:4" s="116" customFormat="1" ht="12.75">
      <c r="A30" s="114"/>
      <c r="B30" s="300"/>
      <c r="C30" s="300"/>
      <c r="D30" s="114"/>
    </row>
    <row r="31" spans="2:3" ht="64.5" customHeight="1">
      <c r="B31" s="311" t="s">
        <v>304</v>
      </c>
      <c r="C31" s="311"/>
    </row>
    <row r="32" spans="1:4" s="116" customFormat="1" ht="12.75">
      <c r="A32" s="114"/>
      <c r="B32" s="300"/>
      <c r="C32" s="300"/>
      <c r="D32" s="114"/>
    </row>
    <row r="33" spans="2:3" ht="15" customHeight="1" thickBot="1">
      <c r="B33" s="299" t="s">
        <v>113</v>
      </c>
      <c r="C33" s="299"/>
    </row>
    <row r="34" spans="2:3" ht="12" customHeight="1" thickTop="1">
      <c r="B34" s="318"/>
      <c r="C34" s="318"/>
    </row>
    <row r="35" spans="2:3" ht="39" customHeight="1">
      <c r="B35" s="313" t="s">
        <v>276</v>
      </c>
      <c r="C35" s="313"/>
    </row>
    <row r="36" spans="2:3" ht="12.75">
      <c r="B36" s="300"/>
      <c r="C36" s="300"/>
    </row>
    <row r="37" spans="2:3" ht="39" customHeight="1">
      <c r="B37" s="313" t="s">
        <v>309</v>
      </c>
      <c r="C37" s="313"/>
    </row>
    <row r="38" spans="2:3" ht="12.75">
      <c r="B38" s="300"/>
      <c r="C38" s="300"/>
    </row>
    <row r="39" spans="2:3" ht="39" customHeight="1">
      <c r="B39" s="300" t="s">
        <v>271</v>
      </c>
      <c r="C39" s="300"/>
    </row>
    <row r="40" spans="2:3" ht="12.75">
      <c r="B40" s="300"/>
      <c r="C40" s="300"/>
    </row>
    <row r="41" spans="2:3" ht="39" customHeight="1">
      <c r="B41" s="313" t="s">
        <v>305</v>
      </c>
      <c r="C41" s="313"/>
    </row>
    <row r="42" spans="2:3" ht="12.75">
      <c r="B42" s="300"/>
      <c r="C42" s="300"/>
    </row>
    <row r="43" spans="2:3" ht="39" customHeight="1">
      <c r="B43" s="313" t="s">
        <v>23</v>
      </c>
      <c r="C43" s="313"/>
    </row>
    <row r="44" spans="2:3" ht="12.75">
      <c r="B44" s="300"/>
      <c r="C44" s="300"/>
    </row>
    <row r="45" spans="2:3" ht="39" customHeight="1">
      <c r="B45" s="309" t="s">
        <v>88</v>
      </c>
      <c r="C45" s="309"/>
    </row>
    <row r="46" spans="2:3" ht="12.75">
      <c r="B46" s="307"/>
      <c r="C46" s="307"/>
    </row>
    <row r="47" spans="2:4" ht="126.75" customHeight="1">
      <c r="B47" s="132" t="s">
        <v>243</v>
      </c>
      <c r="C47" s="133" t="s">
        <v>86</v>
      </c>
      <c r="D47" s="115"/>
    </row>
    <row r="48" spans="2:3" ht="114.75">
      <c r="B48" s="132" t="s">
        <v>242</v>
      </c>
      <c r="C48" s="133" t="s">
        <v>255</v>
      </c>
    </row>
    <row r="49" spans="2:3" ht="114.75">
      <c r="B49" s="132" t="s">
        <v>241</v>
      </c>
      <c r="C49" s="133" t="s">
        <v>256</v>
      </c>
    </row>
    <row r="50" spans="2:3" ht="102">
      <c r="B50" s="132" t="s">
        <v>240</v>
      </c>
      <c r="C50" s="133" t="s">
        <v>282</v>
      </c>
    </row>
    <row r="51" spans="2:3" ht="177.75" customHeight="1">
      <c r="B51" s="134" t="s">
        <v>155</v>
      </c>
      <c r="C51" s="133" t="s">
        <v>310</v>
      </c>
    </row>
    <row r="52" spans="2:3" ht="50.25" customHeight="1">
      <c r="B52" s="132" t="s">
        <v>239</v>
      </c>
      <c r="C52" s="133" t="s">
        <v>285</v>
      </c>
    </row>
    <row r="53" spans="2:3" ht="63.75">
      <c r="B53" s="134" t="s">
        <v>238</v>
      </c>
      <c r="C53" s="133" t="s">
        <v>91</v>
      </c>
    </row>
    <row r="54" spans="2:3" ht="51">
      <c r="B54" s="134" t="s">
        <v>237</v>
      </c>
      <c r="C54" s="133" t="s">
        <v>311</v>
      </c>
    </row>
    <row r="55" spans="2:3" ht="102">
      <c r="B55" s="134" t="s">
        <v>68</v>
      </c>
      <c r="C55" s="133" t="s">
        <v>312</v>
      </c>
    </row>
    <row r="56" spans="2:3" ht="38.25">
      <c r="B56" s="134" t="s">
        <v>236</v>
      </c>
      <c r="C56" s="133" t="s">
        <v>245</v>
      </c>
    </row>
    <row r="57" spans="2:3" ht="100.5" customHeight="1">
      <c r="B57" s="132" t="s">
        <v>69</v>
      </c>
      <c r="C57" s="133" t="s">
        <v>313</v>
      </c>
    </row>
    <row r="58" spans="2:3" ht="102">
      <c r="B58" s="134" t="s">
        <v>234</v>
      </c>
      <c r="C58" s="133" t="s">
        <v>257</v>
      </c>
    </row>
    <row r="59" spans="2:3" ht="127.5">
      <c r="B59" s="134" t="s">
        <v>235</v>
      </c>
      <c r="C59" s="133" t="s">
        <v>314</v>
      </c>
    </row>
    <row r="60" spans="2:3" ht="76.5">
      <c r="B60" s="134" t="s">
        <v>233</v>
      </c>
      <c r="C60" s="133" t="s">
        <v>258</v>
      </c>
    </row>
    <row r="61" spans="2:3" ht="51">
      <c r="B61" s="134" t="s">
        <v>232</v>
      </c>
      <c r="C61" s="133" t="s">
        <v>283</v>
      </c>
    </row>
    <row r="62" spans="2:3" ht="51">
      <c r="B62" s="134" t="s">
        <v>231</v>
      </c>
      <c r="C62" s="133" t="s">
        <v>315</v>
      </c>
    </row>
    <row r="63" spans="2:3" ht="51">
      <c r="B63" s="134" t="s">
        <v>230</v>
      </c>
      <c r="C63" s="133" t="s">
        <v>81</v>
      </c>
    </row>
    <row r="64" spans="2:3" ht="89.25">
      <c r="B64" s="134" t="s">
        <v>229</v>
      </c>
      <c r="C64" s="133" t="s">
        <v>316</v>
      </c>
    </row>
    <row r="65" spans="2:3" ht="12.75">
      <c r="B65" s="308"/>
      <c r="C65" s="308"/>
    </row>
    <row r="66" spans="2:3" ht="36" customHeight="1">
      <c r="B66" s="313" t="s">
        <v>259</v>
      </c>
      <c r="C66" s="313"/>
    </row>
    <row r="67" spans="2:3" ht="12.75">
      <c r="B67" s="297"/>
      <c r="C67" s="297"/>
    </row>
    <row r="68" spans="2:3" ht="76.5">
      <c r="B68" s="134" t="s">
        <v>226</v>
      </c>
      <c r="C68" s="133" t="s">
        <v>228</v>
      </c>
    </row>
    <row r="69" spans="2:3" ht="114.75">
      <c r="B69" s="134" t="s">
        <v>225</v>
      </c>
      <c r="C69" s="133" t="s">
        <v>260</v>
      </c>
    </row>
    <row r="70" spans="2:3" ht="102">
      <c r="B70" s="134" t="s">
        <v>244</v>
      </c>
      <c r="C70" s="133" t="s">
        <v>156</v>
      </c>
    </row>
    <row r="71" spans="2:3" ht="140.25">
      <c r="B71" s="134" t="s">
        <v>157</v>
      </c>
      <c r="C71" s="133" t="s">
        <v>317</v>
      </c>
    </row>
    <row r="72" spans="1:4" ht="12.75">
      <c r="A72" s="114"/>
      <c r="B72" s="322"/>
      <c r="C72" s="322"/>
      <c r="D72" s="114"/>
    </row>
    <row r="73" spans="2:3" ht="15" customHeight="1" thickBot="1">
      <c r="B73" s="299" t="s">
        <v>129</v>
      </c>
      <c r="C73" s="299"/>
    </row>
    <row r="74" spans="2:3" ht="13.5" thickTop="1">
      <c r="B74" s="318"/>
      <c r="C74" s="318"/>
    </row>
    <row r="75" spans="2:3" ht="103.5" customHeight="1">
      <c r="B75" s="295" t="s">
        <v>277</v>
      </c>
      <c r="C75" s="295"/>
    </row>
    <row r="76" spans="2:3" ht="12.75">
      <c r="B76" s="295"/>
      <c r="C76" s="295"/>
    </row>
    <row r="77" spans="2:3" ht="51.75" customHeight="1">
      <c r="B77" s="295" t="s">
        <v>261</v>
      </c>
      <c r="C77" s="295"/>
    </row>
    <row r="78" spans="2:3" ht="12.75">
      <c r="B78" s="320"/>
      <c r="C78" s="320"/>
    </row>
    <row r="79" spans="2:3" ht="218.25" customHeight="1">
      <c r="B79" s="132" t="s">
        <v>5</v>
      </c>
      <c r="C79" s="146" t="s">
        <v>318</v>
      </c>
    </row>
    <row r="80" spans="2:3" ht="127.5">
      <c r="B80" s="132" t="s">
        <v>92</v>
      </c>
      <c r="C80" s="133" t="s">
        <v>262</v>
      </c>
    </row>
    <row r="81" spans="2:3" ht="63.75">
      <c r="B81" s="132" t="s">
        <v>93</v>
      </c>
      <c r="C81" s="133" t="s">
        <v>3</v>
      </c>
    </row>
    <row r="82" spans="2:3" ht="76.5">
      <c r="B82" s="132" t="s">
        <v>94</v>
      </c>
      <c r="C82" s="133" t="s">
        <v>2</v>
      </c>
    </row>
    <row r="83" spans="2:3" ht="76.5">
      <c r="B83" s="132" t="s">
        <v>95</v>
      </c>
      <c r="C83" s="133" t="s">
        <v>13</v>
      </c>
    </row>
    <row r="84" spans="2:3" ht="63.75">
      <c r="B84" s="136" t="s">
        <v>84</v>
      </c>
      <c r="C84" s="133" t="s">
        <v>263</v>
      </c>
    </row>
    <row r="85" spans="2:3" ht="51">
      <c r="B85" s="136" t="s">
        <v>90</v>
      </c>
      <c r="C85" s="133" t="s">
        <v>71</v>
      </c>
    </row>
    <row r="86" spans="2:4" ht="140.25">
      <c r="B86" s="136" t="s">
        <v>96</v>
      </c>
      <c r="C86" s="133" t="s">
        <v>264</v>
      </c>
      <c r="D86" s="115"/>
    </row>
    <row r="87" spans="2:4" ht="102">
      <c r="B87" s="136" t="s">
        <v>97</v>
      </c>
      <c r="C87" s="133" t="s">
        <v>14</v>
      </c>
      <c r="D87" s="115"/>
    </row>
    <row r="88" spans="2:4" ht="76.5">
      <c r="B88" s="136" t="s">
        <v>98</v>
      </c>
      <c r="C88" s="133" t="s">
        <v>15</v>
      </c>
      <c r="D88" s="115"/>
    </row>
    <row r="89" spans="2:4" ht="89.25">
      <c r="B89" s="136" t="s">
        <v>85</v>
      </c>
      <c r="C89" s="133" t="s">
        <v>265</v>
      </c>
      <c r="D89" s="115"/>
    </row>
    <row r="90" spans="2:4" ht="63.75">
      <c r="B90" s="136" t="s">
        <v>99</v>
      </c>
      <c r="C90" s="133" t="s">
        <v>251</v>
      </c>
      <c r="D90" s="115"/>
    </row>
    <row r="91" spans="2:3" ht="76.5">
      <c r="B91" s="136" t="s">
        <v>100</v>
      </c>
      <c r="C91" s="133" t="s">
        <v>16</v>
      </c>
    </row>
    <row r="92" spans="2:3" ht="89.25">
      <c r="B92" s="136" t="s">
        <v>101</v>
      </c>
      <c r="C92" s="133" t="s">
        <v>248</v>
      </c>
    </row>
    <row r="93" spans="2:3" ht="63.75">
      <c r="B93" s="136" t="s">
        <v>102</v>
      </c>
      <c r="C93" s="133" t="s">
        <v>17</v>
      </c>
    </row>
    <row r="94" spans="2:3" ht="63.75">
      <c r="B94" s="136" t="s">
        <v>104</v>
      </c>
      <c r="C94" s="133" t="s">
        <v>266</v>
      </c>
    </row>
    <row r="95" spans="2:3" ht="51">
      <c r="B95" s="136" t="s">
        <v>103</v>
      </c>
      <c r="C95" s="133" t="s">
        <v>77</v>
      </c>
    </row>
    <row r="96" spans="2:3" ht="127.5">
      <c r="B96" s="136" t="s">
        <v>105</v>
      </c>
      <c r="C96" s="133" t="s">
        <v>319</v>
      </c>
    </row>
    <row r="97" spans="2:3" ht="12.75">
      <c r="B97" s="321"/>
      <c r="C97" s="321"/>
    </row>
    <row r="98" spans="2:3" ht="39" customHeight="1">
      <c r="B98" s="295" t="s">
        <v>31</v>
      </c>
      <c r="C98" s="295"/>
    </row>
    <row r="99" spans="2:3" ht="12.75">
      <c r="B99" s="295"/>
      <c r="C99" s="295"/>
    </row>
    <row r="100" spans="2:3" ht="76.5" customHeight="1">
      <c r="B100" s="295" t="s">
        <v>284</v>
      </c>
      <c r="C100" s="295"/>
    </row>
    <row r="101" spans="1:4" s="116" customFormat="1" ht="12.75">
      <c r="A101" s="114"/>
      <c r="B101" s="300"/>
      <c r="C101" s="300"/>
      <c r="D101" s="114"/>
    </row>
    <row r="102" spans="2:3" ht="15" customHeight="1" thickBot="1">
      <c r="B102" s="299" t="s">
        <v>142</v>
      </c>
      <c r="C102" s="299"/>
    </row>
    <row r="103" spans="2:3" ht="13.5" thickTop="1">
      <c r="B103" s="305"/>
      <c r="C103" s="305"/>
    </row>
    <row r="104" spans="2:3" ht="39" customHeight="1">
      <c r="B104" s="295" t="s">
        <v>78</v>
      </c>
      <c r="C104" s="295"/>
    </row>
    <row r="105" spans="2:3" ht="12.75">
      <c r="B105" s="306"/>
      <c r="C105" s="306"/>
    </row>
    <row r="106" spans="2:3" ht="39" customHeight="1">
      <c r="B106" s="295" t="s">
        <v>0</v>
      </c>
      <c r="C106" s="295"/>
    </row>
    <row r="107" spans="2:3" ht="12.75">
      <c r="B107" s="301"/>
      <c r="C107" s="301"/>
    </row>
    <row r="108" spans="2:3" ht="66" customHeight="1">
      <c r="B108" s="295" t="s">
        <v>87</v>
      </c>
      <c r="C108" s="295"/>
    </row>
    <row r="109" spans="2:3" ht="12" customHeight="1">
      <c r="B109" s="295"/>
      <c r="C109" s="295"/>
    </row>
    <row r="110" spans="2:3" ht="51.75" customHeight="1">
      <c r="B110" s="295" t="s">
        <v>286</v>
      </c>
      <c r="C110" s="295"/>
    </row>
    <row r="111" spans="1:4" s="116" customFormat="1" ht="12.75">
      <c r="A111" s="114"/>
      <c r="B111" s="300"/>
      <c r="C111" s="300"/>
      <c r="D111" s="114"/>
    </row>
    <row r="112" spans="1:4" s="116" customFormat="1" ht="12.75">
      <c r="A112" s="114"/>
      <c r="B112" s="300"/>
      <c r="C112" s="300"/>
      <c r="D112" s="114"/>
    </row>
    <row r="113" spans="2:3" ht="15" customHeight="1" thickBot="1">
      <c r="B113" s="299" t="s">
        <v>48</v>
      </c>
      <c r="C113" s="299"/>
    </row>
    <row r="114" spans="2:3" ht="13.5" thickTop="1">
      <c r="B114" s="296"/>
      <c r="C114" s="296"/>
    </row>
    <row r="115" spans="2:3" ht="25.5" customHeight="1">
      <c r="B115" s="295" t="s">
        <v>278</v>
      </c>
      <c r="C115" s="295"/>
    </row>
    <row r="116" spans="2:3" ht="12" customHeight="1">
      <c r="B116" s="295"/>
      <c r="C116" s="295"/>
    </row>
    <row r="117" spans="2:3" ht="39" customHeight="1">
      <c r="B117" s="295" t="s">
        <v>287</v>
      </c>
      <c r="C117" s="295"/>
    </row>
    <row r="118" spans="2:3" ht="12" customHeight="1">
      <c r="B118" s="295"/>
      <c r="C118" s="295"/>
    </row>
    <row r="119" spans="2:3" ht="39" customHeight="1">
      <c r="B119" s="295" t="s">
        <v>63</v>
      </c>
      <c r="C119" s="295"/>
    </row>
    <row r="120" spans="2:3" ht="12" customHeight="1">
      <c r="B120" s="247"/>
      <c r="C120" s="247"/>
    </row>
    <row r="121" spans="2:3" ht="25.5" customHeight="1">
      <c r="B121" s="304" t="s">
        <v>65</v>
      </c>
      <c r="C121" s="304"/>
    </row>
    <row r="122" spans="2:3" ht="12" customHeight="1">
      <c r="B122" s="295"/>
      <c r="C122" s="295"/>
    </row>
    <row r="123" spans="2:3" ht="15" customHeight="1" thickBot="1">
      <c r="B123" s="299" t="s">
        <v>295</v>
      </c>
      <c r="C123" s="299"/>
    </row>
    <row r="124" spans="2:3" ht="9.75" customHeight="1" thickTop="1">
      <c r="B124" s="296"/>
      <c r="C124" s="296"/>
    </row>
    <row r="125" spans="2:3" ht="51.75" customHeight="1">
      <c r="B125" s="295" t="s">
        <v>89</v>
      </c>
      <c r="C125" s="295"/>
    </row>
    <row r="126" spans="2:3" ht="9.75" customHeight="1">
      <c r="B126" s="297"/>
      <c r="C126" s="297"/>
    </row>
    <row r="127" spans="2:3" ht="89.25">
      <c r="B127" s="136" t="s">
        <v>110</v>
      </c>
      <c r="C127" s="133" t="s">
        <v>267</v>
      </c>
    </row>
    <row r="128" spans="2:3" ht="76.5">
      <c r="B128" s="136" t="s">
        <v>108</v>
      </c>
      <c r="C128" s="133" t="s">
        <v>80</v>
      </c>
    </row>
    <row r="129" spans="2:3" ht="89.25">
      <c r="B129" s="136" t="s">
        <v>21</v>
      </c>
      <c r="C129" s="133" t="s">
        <v>296</v>
      </c>
    </row>
    <row r="130" spans="2:3" ht="89.25">
      <c r="B130" s="136" t="s">
        <v>109</v>
      </c>
      <c r="C130" s="133" t="s">
        <v>297</v>
      </c>
    </row>
    <row r="131" spans="2:3" ht="89.25">
      <c r="B131" s="136" t="s">
        <v>22</v>
      </c>
      <c r="C131" s="133" t="s">
        <v>298</v>
      </c>
    </row>
    <row r="132" spans="2:3" ht="76.5">
      <c r="B132" s="136" t="s">
        <v>20</v>
      </c>
      <c r="C132" s="133" t="s">
        <v>269</v>
      </c>
    </row>
    <row r="133" spans="2:3" ht="114.75">
      <c r="B133" s="136" t="s">
        <v>64</v>
      </c>
      <c r="C133" s="133" t="s">
        <v>66</v>
      </c>
    </row>
    <row r="134" spans="2:3" ht="100.5" customHeight="1">
      <c r="B134" s="136" t="s">
        <v>19</v>
      </c>
      <c r="C134" s="133" t="s">
        <v>299</v>
      </c>
    </row>
    <row r="135" spans="2:3" ht="127.5">
      <c r="B135" s="136" t="s">
        <v>247</v>
      </c>
      <c r="C135" s="133" t="s">
        <v>1</v>
      </c>
    </row>
    <row r="136" spans="2:3" ht="9.75" customHeight="1">
      <c r="B136" s="298"/>
      <c r="C136" s="298"/>
    </row>
    <row r="137" spans="2:3" ht="15" customHeight="1" thickBot="1">
      <c r="B137" s="299" t="s">
        <v>107</v>
      </c>
      <c r="C137" s="299"/>
    </row>
    <row r="138" spans="2:3" ht="13.5" thickTop="1">
      <c r="B138" s="296"/>
      <c r="C138" s="296"/>
    </row>
    <row r="139" spans="2:3" ht="129.75" customHeight="1">
      <c r="B139" s="302" t="s">
        <v>288</v>
      </c>
      <c r="C139" s="302"/>
    </row>
    <row r="140" spans="2:3" ht="12" customHeight="1">
      <c r="B140" s="302"/>
      <c r="C140" s="302"/>
    </row>
    <row r="141" spans="1:4" s="131" customFormat="1" ht="12.75" customHeight="1">
      <c r="A141" s="130"/>
      <c r="B141" s="303" t="s">
        <v>281</v>
      </c>
      <c r="C141" s="303"/>
      <c r="D141" s="130"/>
    </row>
    <row r="142" spans="2:3" ht="24" customHeight="1">
      <c r="B142" s="302"/>
      <c r="C142" s="302"/>
    </row>
    <row r="143" spans="2:3" ht="12.75" customHeight="1">
      <c r="B143" s="135" t="s">
        <v>24</v>
      </c>
      <c r="C143" s="137" t="s">
        <v>25</v>
      </c>
    </row>
    <row r="144" spans="2:3" ht="12.75" customHeight="1">
      <c r="B144" s="148" t="s">
        <v>26</v>
      </c>
      <c r="C144" s="137" t="s">
        <v>268</v>
      </c>
    </row>
    <row r="145" ht="12"/>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12" hidden="1"/>
    <row r="167" ht="12" hidden="1"/>
    <row r="168" ht="12" hidden="1"/>
    <row r="169" ht="12" hidden="1"/>
    <row r="170" ht="12" hidden="1"/>
    <row r="171" ht="12" hidden="1"/>
    <row r="172" ht="12" hidden="1"/>
    <row r="173" ht="12" hidden="1"/>
    <row r="174" ht="12" hidden="1"/>
    <row r="175" ht="12" hidden="1"/>
    <row r="176" ht="12" hidden="1"/>
  </sheetData>
  <sheetProtection password="E729" sheet="1" objects="1" scenarios="1"/>
  <mergeCells count="92">
    <mergeCell ref="B75:C75"/>
    <mergeCell ref="B76:C76"/>
    <mergeCell ref="B77:C77"/>
    <mergeCell ref="B42:C42"/>
    <mergeCell ref="B43:C43"/>
    <mergeCell ref="B33:C33"/>
    <mergeCell ref="B34:C34"/>
    <mergeCell ref="B35:C35"/>
    <mergeCell ref="B36:C36"/>
    <mergeCell ref="B37:C37"/>
    <mergeCell ref="B41:C41"/>
    <mergeCell ref="B38:C38"/>
    <mergeCell ref="B39:C39"/>
    <mergeCell ref="B40:C40"/>
    <mergeCell ref="B21:C21"/>
    <mergeCell ref="B19:C19"/>
    <mergeCell ref="B16:C16"/>
    <mergeCell ref="B20:C20"/>
    <mergeCell ref="B111:C111"/>
    <mergeCell ref="B28:C28"/>
    <mergeCell ref="B29:C29"/>
    <mergeCell ref="B78:C78"/>
    <mergeCell ref="B97:C97"/>
    <mergeCell ref="B73:C73"/>
    <mergeCell ref="B8:C8"/>
    <mergeCell ref="B9:C9"/>
    <mergeCell ref="B18:C18"/>
    <mergeCell ref="B13:C13"/>
    <mergeCell ref="B14:C14"/>
    <mergeCell ref="B15:C15"/>
    <mergeCell ref="B10:C10"/>
    <mergeCell ref="B11:C11"/>
    <mergeCell ref="B12:C12"/>
    <mergeCell ref="B1:C1"/>
    <mergeCell ref="B5:C5"/>
    <mergeCell ref="B3:C3"/>
    <mergeCell ref="B4:C4"/>
    <mergeCell ref="B2:C2"/>
    <mergeCell ref="B23:C23"/>
    <mergeCell ref="B22:C22"/>
    <mergeCell ref="B6:C6"/>
    <mergeCell ref="B7:C7"/>
    <mergeCell ref="B17:C17"/>
    <mergeCell ref="B24:C24"/>
    <mergeCell ref="B32:C32"/>
    <mergeCell ref="B31:C31"/>
    <mergeCell ref="B27:C27"/>
    <mergeCell ref="B30:C30"/>
    <mergeCell ref="B25:C25"/>
    <mergeCell ref="B26:C26"/>
    <mergeCell ref="B46:C46"/>
    <mergeCell ref="B65:C65"/>
    <mergeCell ref="B44:C44"/>
    <mergeCell ref="B45:C45"/>
    <mergeCell ref="B98:C98"/>
    <mergeCell ref="B102:C102"/>
    <mergeCell ref="B66:C66"/>
    <mergeCell ref="B67:C67"/>
    <mergeCell ref="B72:C72"/>
    <mergeCell ref="B74:C74"/>
    <mergeCell ref="B103:C103"/>
    <mergeCell ref="B101:C101"/>
    <mergeCell ref="B104:C104"/>
    <mergeCell ref="B105:C105"/>
    <mergeCell ref="B99:C99"/>
    <mergeCell ref="B100:C100"/>
    <mergeCell ref="B142:C142"/>
    <mergeCell ref="B139:C139"/>
    <mergeCell ref="B140:C140"/>
    <mergeCell ref="B141:C141"/>
    <mergeCell ref="B117:C117"/>
    <mergeCell ref="B122:C122"/>
    <mergeCell ref="B121:C121"/>
    <mergeCell ref="B119:C119"/>
    <mergeCell ref="B125:C125"/>
    <mergeCell ref="B118:C118"/>
    <mergeCell ref="B109:C109"/>
    <mergeCell ref="B110:C110"/>
    <mergeCell ref="B112:C112"/>
    <mergeCell ref="B113:C113"/>
    <mergeCell ref="B114:C114"/>
    <mergeCell ref="B106:C106"/>
    <mergeCell ref="B107:C107"/>
    <mergeCell ref="B108:C108"/>
    <mergeCell ref="B115:C115"/>
    <mergeCell ref="B138:C138"/>
    <mergeCell ref="B126:C126"/>
    <mergeCell ref="B136:C136"/>
    <mergeCell ref="B137:C137"/>
    <mergeCell ref="B116:C116"/>
    <mergeCell ref="B123:C123"/>
    <mergeCell ref="B124:C124"/>
  </mergeCells>
  <printOptions horizontalCentered="1"/>
  <pageMargins left="0.5118110236220472" right="0.35433070866141736" top="0.5511811023622047" bottom="0.4724409448818898" header="0.2362204724409449" footer="0.1968503937007874"/>
  <pageSetup fitToHeight="7" horizontalDpi="600" verticalDpi="600" orientation="portrait" paperSize="9" scale="83" r:id="rId1"/>
  <headerFooter alignWithMargins="0">
    <oddHeader>&amp;L&amp;"Arial,Fett"Planungstabellen für Existenzgründer&amp;R&amp;"Arial,Fett"Hilfetext</oddHeader>
    <oddFooter>&amp;L&amp;"Arial,Fett"© SPARKASSE HEIDELBERG - Vordruck 8003&amp;R&amp;"Arial,Fett"Seite &amp;P / &amp;N</oddFooter>
  </headerFooter>
  <rowBreaks count="8" manualBreakCount="8">
    <brk id="32" min="1" max="2" man="1"/>
    <brk id="50" min="1" max="2" man="1"/>
    <brk id="60" min="1" max="2" man="1"/>
    <brk id="72" min="1" max="2" man="1"/>
    <brk id="85" min="1" max="2" man="1"/>
    <brk id="94" min="1" max="2" man="1"/>
    <brk id="122" min="1" max="2" man="1"/>
    <brk id="136" min="1" max="2" man="1"/>
  </rowBreaks>
</worksheet>
</file>

<file path=xl/worksheets/sheet2.xml><?xml version="1.0" encoding="utf-8"?>
<worksheet xmlns="http://schemas.openxmlformats.org/spreadsheetml/2006/main" xmlns:r="http://schemas.openxmlformats.org/officeDocument/2006/relationships">
  <dimension ref="A1:J50"/>
  <sheetViews>
    <sheetView showGridLines="0" tabSelected="1" zoomScalePageLayoutView="0" workbookViewId="0" topLeftCell="A1">
      <pane ySplit="1" topLeftCell="A2" activePane="bottomLeft" state="frozen"/>
      <selection pane="topLeft" activeCell="C3" sqref="C3"/>
      <selection pane="bottomLeft" activeCell="F8" sqref="F8"/>
    </sheetView>
  </sheetViews>
  <sheetFormatPr defaultColWidth="0" defaultRowHeight="12.75" zeroHeight="1"/>
  <cols>
    <col min="1" max="1" width="3.7109375" style="1" customWidth="1"/>
    <col min="2" max="2" width="18.28125" style="1" customWidth="1"/>
    <col min="3" max="3" width="18.28125" style="2" customWidth="1"/>
    <col min="4" max="4" width="14.7109375" style="3" customWidth="1"/>
    <col min="5" max="5" width="9.7109375" style="4" customWidth="1"/>
    <col min="6" max="6" width="14.7109375" style="3" customWidth="1"/>
    <col min="7" max="7" width="9.7109375" style="4" customWidth="1"/>
    <col min="8" max="8" width="14.7109375" style="3" customWidth="1"/>
    <col min="9" max="9" width="9.7109375" style="4" customWidth="1"/>
    <col min="10" max="10" width="0.2890625" style="5" customWidth="1"/>
    <col min="11" max="16384" width="0" style="2" hidden="1" customWidth="1"/>
  </cols>
  <sheetData>
    <row r="1" spans="1:10" ht="24" customHeight="1">
      <c r="A1" s="325" t="s">
        <v>34</v>
      </c>
      <c r="B1" s="325"/>
      <c r="C1" s="325"/>
      <c r="D1" s="325"/>
      <c r="E1" s="325"/>
      <c r="F1" s="325"/>
      <c r="G1" s="325"/>
      <c r="H1" s="325"/>
      <c r="I1" s="325"/>
      <c r="J1" s="6"/>
    </row>
    <row r="2" spans="1:10" s="8" customFormat="1" ht="7.5" customHeight="1">
      <c r="A2" s="7"/>
      <c r="B2" s="7"/>
      <c r="C2" s="7"/>
      <c r="D2" s="7"/>
      <c r="E2" s="7"/>
      <c r="F2" s="7"/>
      <c r="G2" s="7"/>
      <c r="H2" s="7"/>
      <c r="I2" s="7"/>
      <c r="J2" s="2"/>
    </row>
    <row r="3" spans="1:10" ht="24" customHeight="1">
      <c r="A3" s="81" t="s">
        <v>143</v>
      </c>
      <c r="B3" s="81"/>
      <c r="C3" s="81"/>
      <c r="D3" s="81"/>
      <c r="E3" s="81"/>
      <c r="F3" s="81"/>
      <c r="G3" s="81"/>
      <c r="H3" s="81"/>
      <c r="I3" s="89" t="s">
        <v>10</v>
      </c>
      <c r="J3" s="2"/>
    </row>
    <row r="4" spans="1:10" s="8" customFormat="1" ht="7.5" customHeight="1">
      <c r="A4" s="7"/>
      <c r="B4" s="7"/>
      <c r="C4" s="7"/>
      <c r="D4" s="7"/>
      <c r="E4" s="7"/>
      <c r="F4" s="7"/>
      <c r="G4" s="7"/>
      <c r="H4" s="7"/>
      <c r="I4" s="7"/>
      <c r="J4" s="2"/>
    </row>
    <row r="5" spans="1:10" ht="18" customHeight="1">
      <c r="A5" s="365" t="s">
        <v>44</v>
      </c>
      <c r="B5" s="366"/>
      <c r="C5" s="363">
        <v>43831</v>
      </c>
      <c r="D5" s="326">
        <f>YEAR(C5)</f>
        <v>2020</v>
      </c>
      <c r="E5" s="327"/>
      <c r="F5" s="326">
        <f>D5+1</f>
        <v>2021</v>
      </c>
      <c r="G5" s="327"/>
      <c r="H5" s="326">
        <f>F5+1</f>
        <v>2022</v>
      </c>
      <c r="I5" s="327"/>
      <c r="J5" s="2"/>
    </row>
    <row r="6" spans="1:10" ht="18" customHeight="1">
      <c r="A6" s="367"/>
      <c r="B6" s="368"/>
      <c r="C6" s="364"/>
      <c r="D6" s="139" t="str">
        <f>CONCATENATE(TEXT(12-MONTH(C5)+1,"##")," Monate")</f>
        <v>12 Monate</v>
      </c>
      <c r="E6" s="138" t="s">
        <v>45</v>
      </c>
      <c r="F6" s="140" t="s">
        <v>252</v>
      </c>
      <c r="G6" s="138" t="s">
        <v>45</v>
      </c>
      <c r="H6" s="140" t="s">
        <v>252</v>
      </c>
      <c r="I6" s="138" t="s">
        <v>45</v>
      </c>
      <c r="J6" s="2"/>
    </row>
    <row r="7" spans="1:10" s="10" customFormat="1" ht="24" customHeight="1">
      <c r="A7" s="107" t="s">
        <v>145</v>
      </c>
      <c r="B7" s="323" t="s">
        <v>114</v>
      </c>
      <c r="C7" s="324"/>
      <c r="D7" s="178"/>
      <c r="E7" s="141">
        <v>100</v>
      </c>
      <c r="F7" s="178"/>
      <c r="G7" s="141">
        <v>100</v>
      </c>
      <c r="H7" s="178"/>
      <c r="I7" s="141">
        <v>100</v>
      </c>
      <c r="J7" s="2"/>
    </row>
    <row r="8" spans="1:10" ht="24" customHeight="1">
      <c r="A8" s="11" t="s">
        <v>146</v>
      </c>
      <c r="B8" s="335" t="s">
        <v>115</v>
      </c>
      <c r="C8" s="336"/>
      <c r="D8" s="179"/>
      <c r="E8" s="12">
        <f>IF(AND(D$7&lt;&gt;0,D8&lt;&gt;0),D8/D$7*100,"")</f>
      </c>
      <c r="F8" s="179"/>
      <c r="G8" s="12">
        <f>IF(AND(F$7&lt;&gt;0,F8&lt;&gt;0),F8/F$7*100,"")</f>
      </c>
      <c r="H8" s="179"/>
      <c r="I8" s="12">
        <f>IF(AND(H$7&lt;&gt;0,H8&lt;&gt;0),H8/H$7*100,"")</f>
      </c>
      <c r="J8" s="2"/>
    </row>
    <row r="9" spans="1:10" ht="24" customHeight="1">
      <c r="A9" s="13" t="s">
        <v>146</v>
      </c>
      <c r="B9" s="337" t="s">
        <v>39</v>
      </c>
      <c r="C9" s="338"/>
      <c r="D9" s="180"/>
      <c r="E9" s="14">
        <f>IF(AND(D$7&lt;&gt;0,D9&lt;&gt;0),D9/D$7*100,"")</f>
      </c>
      <c r="F9" s="180"/>
      <c r="G9" s="14">
        <f>IF(AND(F$7&lt;&gt;0,F9&lt;&gt;0),F9/F$7*100,"")</f>
      </c>
      <c r="H9" s="180"/>
      <c r="I9" s="14">
        <f>IF(AND(H$7&lt;&gt;0,H9&lt;&gt;0),H9/H$7*100,"")</f>
      </c>
      <c r="J9" s="2"/>
    </row>
    <row r="10" spans="1:10" s="10" customFormat="1" ht="24" customHeight="1" thickBot="1">
      <c r="A10" s="15" t="s">
        <v>147</v>
      </c>
      <c r="B10" s="328" t="s">
        <v>116</v>
      </c>
      <c r="C10" s="329"/>
      <c r="D10" s="144">
        <f>IF(OR(D7&lt;&gt;0,D8&lt;&gt;0,D9&lt;&gt;0),D7-D8-D9,"")</f>
      </c>
      <c r="E10" s="145">
        <f>IF(D$7&lt;&gt;0,D10/D$7*100,"")</f>
      </c>
      <c r="F10" s="144">
        <f>IF(OR(F7&lt;&gt;0,F8&lt;&gt;0,F9&lt;&gt;0),F7-F8-F9,"")</f>
      </c>
      <c r="G10" s="145">
        <f>IF(F$7&lt;&gt;0,F10/F$7*100,"")</f>
      </c>
      <c r="H10" s="144">
        <f>IF(OR(H7&lt;&gt;0,H8&lt;&gt;0,H9&lt;&gt;0),H7-H8-H9,"")</f>
      </c>
      <c r="I10" s="145">
        <f>IF(H$7&lt;&gt;0,H10/H$7*100,"")</f>
      </c>
      <c r="J10" s="2"/>
    </row>
    <row r="11" spans="1:10" ht="24" customHeight="1" thickTop="1">
      <c r="A11" s="13" t="s">
        <v>146</v>
      </c>
      <c r="B11" s="333" t="s">
        <v>12</v>
      </c>
      <c r="C11" s="334"/>
      <c r="D11" s="180"/>
      <c r="E11" s="14">
        <f>IF(AND(D$7&lt;&gt;0,D11&lt;&gt;0),D11/D$7*100,"")</f>
      </c>
      <c r="F11" s="180"/>
      <c r="G11" s="14">
        <f>IF(AND(F$7&lt;&gt;0,F11&lt;&gt;0),F11/F$7*100,"")</f>
      </c>
      <c r="H11" s="180"/>
      <c r="I11" s="14">
        <f>IF(AND(H$7&lt;&gt;0,H11&lt;&gt;0),H11/H$7*100,"")</f>
      </c>
      <c r="J11" s="2"/>
    </row>
    <row r="12" spans="1:10" s="10" customFormat="1" ht="24" customHeight="1" thickBot="1">
      <c r="A12" s="15" t="s">
        <v>147</v>
      </c>
      <c r="B12" s="328" t="s">
        <v>117</v>
      </c>
      <c r="C12" s="329"/>
      <c r="D12" s="101">
        <f>IF(D11&lt;&gt;0,SUM(D10)-D11,D10)</f>
      </c>
      <c r="E12" s="145">
        <f>IF(D$7&lt;&gt;0,D12/D$7*100,"")</f>
      </c>
      <c r="F12" s="101">
        <f>IF(F11&lt;&gt;0,SUM(F10)-F11,F10)</f>
      </c>
      <c r="G12" s="145">
        <f>IF(F$7&lt;&gt;0,F12/F$7*100,"")</f>
      </c>
      <c r="H12" s="101">
        <f>IF(H11&lt;&gt;0,SUM(H10)-H11,H10)</f>
      </c>
      <c r="I12" s="145">
        <f>IF(H$7&lt;&gt;0,H12/H$7*100,"")</f>
      </c>
      <c r="J12" s="2"/>
    </row>
    <row r="13" spans="1:10" s="10" customFormat="1" ht="7.5" customHeight="1" thickTop="1">
      <c r="A13" s="18"/>
      <c r="B13" s="330"/>
      <c r="C13" s="330"/>
      <c r="D13" s="7"/>
      <c r="E13" s="7"/>
      <c r="F13" s="7"/>
      <c r="G13" s="7"/>
      <c r="H13" s="7"/>
      <c r="I13" s="7"/>
      <c r="J13" s="2"/>
    </row>
    <row r="14" spans="1:10" s="10" customFormat="1" ht="7.5" customHeight="1">
      <c r="A14" s="19"/>
      <c r="B14" s="331"/>
      <c r="C14" s="331"/>
      <c r="D14" s="19"/>
      <c r="E14" s="19"/>
      <c r="F14" s="19"/>
      <c r="G14" s="19"/>
      <c r="H14" s="19"/>
      <c r="I14" s="19"/>
      <c r="J14" s="2"/>
    </row>
    <row r="15" spans="1:10" s="20" customFormat="1" ht="7.5" customHeight="1">
      <c r="A15" s="9"/>
      <c r="B15" s="332"/>
      <c r="C15" s="332"/>
      <c r="D15" s="100"/>
      <c r="E15" s="100"/>
      <c r="F15" s="100"/>
      <c r="G15" s="100"/>
      <c r="H15" s="100"/>
      <c r="I15" s="9"/>
      <c r="J15" s="2"/>
    </row>
    <row r="16" spans="1:10" ht="24" customHeight="1">
      <c r="A16" s="21" t="s">
        <v>148</v>
      </c>
      <c r="B16" s="341"/>
      <c r="C16" s="342"/>
      <c r="D16" s="99"/>
      <c r="E16" s="24"/>
      <c r="F16" s="99"/>
      <c r="G16" s="24"/>
      <c r="H16" s="99"/>
      <c r="I16" s="22"/>
      <c r="J16" s="2"/>
    </row>
    <row r="17" spans="1:10" ht="24" customHeight="1">
      <c r="A17" s="11" t="s">
        <v>146</v>
      </c>
      <c r="B17" s="343" t="s">
        <v>118</v>
      </c>
      <c r="C17" s="344"/>
      <c r="D17" s="179"/>
      <c r="E17" s="23">
        <f aca="true" t="shared" si="0" ref="E17:E28">IF(AND(D$7&lt;&gt;0,D17&lt;&gt;0),D17/D$7*100,"")</f>
      </c>
      <c r="F17" s="179"/>
      <c r="G17" s="12">
        <f aca="true" t="shared" si="1" ref="G17:G27">IF(AND(F$7&lt;&gt;0,F17&lt;&gt;0),F17/F$7*100,"")</f>
      </c>
      <c r="H17" s="179"/>
      <c r="I17" s="12">
        <f aca="true" t="shared" si="2" ref="I17:I27">IF(AND(H$7&lt;&gt;0,H17&lt;&gt;0),H17/H$7*100,"")</f>
      </c>
      <c r="J17" s="2"/>
    </row>
    <row r="18" spans="1:10" ht="24" customHeight="1">
      <c r="A18" s="11" t="s">
        <v>146</v>
      </c>
      <c r="B18" s="335" t="s">
        <v>119</v>
      </c>
      <c r="C18" s="336"/>
      <c r="D18" s="179"/>
      <c r="E18" s="12">
        <f t="shared" si="0"/>
      </c>
      <c r="F18" s="179"/>
      <c r="G18" s="12">
        <f t="shared" si="1"/>
      </c>
      <c r="H18" s="179"/>
      <c r="I18" s="12">
        <f t="shared" si="2"/>
      </c>
      <c r="J18" s="2"/>
    </row>
    <row r="19" spans="1:10" ht="24" customHeight="1">
      <c r="A19" s="11" t="s">
        <v>146</v>
      </c>
      <c r="B19" s="339" t="s">
        <v>67</v>
      </c>
      <c r="C19" s="340"/>
      <c r="D19" s="179"/>
      <c r="E19" s="12">
        <f t="shared" si="0"/>
      </c>
      <c r="F19" s="179"/>
      <c r="G19" s="12">
        <f t="shared" si="1"/>
      </c>
      <c r="H19" s="179"/>
      <c r="I19" s="12">
        <f t="shared" si="2"/>
      </c>
      <c r="J19" s="2"/>
    </row>
    <row r="20" spans="1:10" ht="24" customHeight="1">
      <c r="A20" s="11" t="s">
        <v>146</v>
      </c>
      <c r="B20" s="339" t="s">
        <v>120</v>
      </c>
      <c r="C20" s="340"/>
      <c r="D20" s="179"/>
      <c r="E20" s="12">
        <f t="shared" si="0"/>
      </c>
      <c r="F20" s="179"/>
      <c r="G20" s="12">
        <f t="shared" si="1"/>
      </c>
      <c r="H20" s="179"/>
      <c r="I20" s="12">
        <f t="shared" si="2"/>
      </c>
      <c r="J20" s="2"/>
    </row>
    <row r="21" spans="1:10" ht="24" customHeight="1">
      <c r="A21" s="11" t="s">
        <v>146</v>
      </c>
      <c r="B21" s="339" t="s">
        <v>70</v>
      </c>
      <c r="C21" s="340"/>
      <c r="D21" s="179"/>
      <c r="E21" s="12">
        <f t="shared" si="0"/>
      </c>
      <c r="F21" s="179"/>
      <c r="G21" s="12">
        <f t="shared" si="1"/>
      </c>
      <c r="H21" s="179"/>
      <c r="I21" s="12">
        <f t="shared" si="2"/>
      </c>
      <c r="J21" s="2"/>
    </row>
    <row r="22" spans="1:10" ht="24" customHeight="1">
      <c r="A22" s="11" t="s">
        <v>146</v>
      </c>
      <c r="B22" s="339" t="s">
        <v>121</v>
      </c>
      <c r="C22" s="340"/>
      <c r="D22" s="179"/>
      <c r="E22" s="12">
        <f t="shared" si="0"/>
      </c>
      <c r="F22" s="179"/>
      <c r="G22" s="12">
        <f t="shared" si="1"/>
      </c>
      <c r="H22" s="179"/>
      <c r="I22" s="12">
        <f t="shared" si="2"/>
      </c>
      <c r="J22" s="2"/>
    </row>
    <row r="23" spans="1:10" ht="24" customHeight="1">
      <c r="A23" s="11" t="s">
        <v>146</v>
      </c>
      <c r="B23" s="343" t="s">
        <v>122</v>
      </c>
      <c r="C23" s="344"/>
      <c r="D23" s="179"/>
      <c r="E23" s="12">
        <f t="shared" si="0"/>
      </c>
      <c r="F23" s="179"/>
      <c r="G23" s="12">
        <f t="shared" si="1"/>
      </c>
      <c r="H23" s="179"/>
      <c r="I23" s="12">
        <f t="shared" si="2"/>
      </c>
      <c r="J23" s="2"/>
    </row>
    <row r="24" spans="1:10" ht="24" customHeight="1">
      <c r="A24" s="11" t="s">
        <v>146</v>
      </c>
      <c r="B24" s="343" t="s">
        <v>123</v>
      </c>
      <c r="C24" s="344"/>
      <c r="D24" s="179"/>
      <c r="E24" s="12">
        <f t="shared" si="0"/>
      </c>
      <c r="F24" s="179"/>
      <c r="G24" s="12">
        <f t="shared" si="1"/>
      </c>
      <c r="H24" s="179"/>
      <c r="I24" s="12">
        <f t="shared" si="2"/>
      </c>
      <c r="J24" s="2"/>
    </row>
    <row r="25" spans="1:10" ht="24" customHeight="1">
      <c r="A25" s="11" t="s">
        <v>146</v>
      </c>
      <c r="B25" s="339" t="s">
        <v>124</v>
      </c>
      <c r="C25" s="340"/>
      <c r="D25" s="179"/>
      <c r="E25" s="12">
        <f t="shared" si="0"/>
      </c>
      <c r="F25" s="179"/>
      <c r="G25" s="12">
        <f t="shared" si="1"/>
      </c>
      <c r="H25" s="179"/>
      <c r="I25" s="12">
        <f t="shared" si="2"/>
      </c>
      <c r="J25" s="2"/>
    </row>
    <row r="26" spans="1:10" ht="24" customHeight="1">
      <c r="A26" s="11" t="s">
        <v>146</v>
      </c>
      <c r="B26" s="339" t="s">
        <v>125</v>
      </c>
      <c r="C26" s="340"/>
      <c r="D26" s="179"/>
      <c r="E26" s="12">
        <f t="shared" si="0"/>
      </c>
      <c r="F26" s="179"/>
      <c r="G26" s="12">
        <f t="shared" si="1"/>
      </c>
      <c r="H26" s="179"/>
      <c r="I26" s="12">
        <f t="shared" si="2"/>
      </c>
      <c r="J26" s="2"/>
    </row>
    <row r="27" spans="1:10" ht="24" customHeight="1">
      <c r="A27" s="11" t="s">
        <v>146</v>
      </c>
      <c r="B27" s="339" t="s">
        <v>126</v>
      </c>
      <c r="C27" s="340"/>
      <c r="D27" s="179"/>
      <c r="E27" s="12">
        <f t="shared" si="0"/>
      </c>
      <c r="F27" s="179"/>
      <c r="G27" s="12">
        <f t="shared" si="1"/>
      </c>
      <c r="H27" s="179"/>
      <c r="I27" s="12">
        <f t="shared" si="2"/>
      </c>
      <c r="J27" s="2"/>
    </row>
    <row r="28" spans="1:10" ht="24" customHeight="1">
      <c r="A28" s="13" t="s">
        <v>146</v>
      </c>
      <c r="B28" s="349" t="s">
        <v>250</v>
      </c>
      <c r="C28" s="350"/>
      <c r="D28" s="180"/>
      <c r="E28" s="12">
        <f t="shared" si="0"/>
      </c>
      <c r="F28" s="102"/>
      <c r="G28" s="24"/>
      <c r="H28" s="102"/>
      <c r="I28" s="24"/>
      <c r="J28" s="2"/>
    </row>
    <row r="29" spans="1:10" s="10" customFormat="1" ht="24" customHeight="1" thickBot="1">
      <c r="A29" s="15" t="s">
        <v>147</v>
      </c>
      <c r="B29" s="351" t="s">
        <v>149</v>
      </c>
      <c r="C29" s="352"/>
      <c r="D29" s="101">
        <f>IF(SUM(D17:D28)&lt;&gt;0,SUM(D17:D28),"")</f>
      </c>
      <c r="E29" s="17">
        <f>IF(AND(D$7&lt;&gt;0,D29&lt;&gt;""),D29/D$7*100,"")</f>
      </c>
      <c r="F29" s="101">
        <f>IF(SUM(F17:F28)&lt;&gt;0,SUM(F17:F28),"")</f>
      </c>
      <c r="G29" s="17">
        <f>IF(AND(F$7&lt;&gt;0,F29&lt;&gt;""),F29/F$7*100,"")</f>
      </c>
      <c r="H29" s="101">
        <f>IF(SUM(H17:H28)&lt;&gt;0,SUM(H17:H28),"")</f>
      </c>
      <c r="I29" s="17">
        <f>IF(AND(H$7&lt;&gt;0,H29&lt;&gt;""),H29/H$7*100,"")</f>
      </c>
      <c r="J29" s="2"/>
    </row>
    <row r="30" spans="1:10" s="10" customFormat="1" ht="7.5" customHeight="1" thickTop="1">
      <c r="A30" s="18"/>
      <c r="B30" s="348"/>
      <c r="C30" s="348"/>
      <c r="D30" s="7"/>
      <c r="E30" s="18"/>
      <c r="F30" s="7"/>
      <c r="G30" s="18"/>
      <c r="H30" s="7"/>
      <c r="I30" s="18"/>
      <c r="J30" s="2"/>
    </row>
    <row r="31" spans="1:10" s="10" customFormat="1" ht="12.75" customHeight="1">
      <c r="A31" s="19"/>
      <c r="B31" s="331"/>
      <c r="C31" s="331"/>
      <c r="D31" s="19"/>
      <c r="E31" s="19"/>
      <c r="F31" s="19"/>
      <c r="G31" s="19"/>
      <c r="H31" s="19"/>
      <c r="I31" s="19"/>
      <c r="J31" s="2"/>
    </row>
    <row r="32" spans="1:10" s="20" customFormat="1" ht="7.5" customHeight="1">
      <c r="A32" s="9"/>
      <c r="B32" s="353"/>
      <c r="C32" s="353"/>
      <c r="D32" s="100"/>
      <c r="E32" s="100"/>
      <c r="F32" s="100"/>
      <c r="G32" s="100"/>
      <c r="H32" s="100"/>
      <c r="I32" s="100"/>
      <c r="J32" s="2"/>
    </row>
    <row r="33" spans="1:10" s="26" customFormat="1" ht="24" customHeight="1">
      <c r="A33" s="216" t="s">
        <v>147</v>
      </c>
      <c r="B33" s="354" t="s">
        <v>294</v>
      </c>
      <c r="C33" s="355"/>
      <c r="D33" s="217">
        <f>D12</f>
      </c>
      <c r="E33" s="219">
        <f>IF(D$7&lt;&gt;0,D33/D$7*100,"")</f>
      </c>
      <c r="F33" s="217">
        <f>F12</f>
      </c>
      <c r="G33" s="219">
        <f>IF(F$7&lt;&gt;0,F33/F$7*100,"")</f>
      </c>
      <c r="H33" s="217">
        <f>H12</f>
      </c>
      <c r="I33" s="219">
        <f>IF(H$7&lt;&gt;0,H33/H$7*100,"")</f>
      </c>
      <c r="J33" s="2"/>
    </row>
    <row r="34" spans="1:10" s="26" customFormat="1" ht="24" customHeight="1">
      <c r="A34" s="218" t="s">
        <v>146</v>
      </c>
      <c r="B34" s="356" t="s">
        <v>279</v>
      </c>
      <c r="C34" s="357"/>
      <c r="D34" s="217">
        <f>D29</f>
      </c>
      <c r="E34" s="219">
        <f>IF(AND(D$7&lt;&gt;0,D34&lt;&gt;""),D34/D$7*100,"")</f>
      </c>
      <c r="F34" s="217">
        <f>F29</f>
      </c>
      <c r="G34" s="219">
        <f>IF(AND(F$7&lt;&gt;0,F34&lt;&gt;""),F34/F$7*100,"")</f>
      </c>
      <c r="H34" s="217">
        <f>H29</f>
      </c>
      <c r="I34" s="219">
        <f>IF(AND(H$7&lt;&gt;0,H34&lt;&gt;""),H34/H$7*100,"")</f>
      </c>
      <c r="J34" s="2"/>
    </row>
    <row r="35" spans="1:10" s="10" customFormat="1" ht="24" customHeight="1" thickBot="1">
      <c r="A35" s="15" t="s">
        <v>147</v>
      </c>
      <c r="B35" s="358" t="s">
        <v>150</v>
      </c>
      <c r="C35" s="359"/>
      <c r="D35" s="98">
        <f>IF(OR(D33&lt;&gt;"",D34&lt;&gt;""),SUM(D33)-SUM(D34),"")</f>
      </c>
      <c r="E35" s="17">
        <f>IF(D$7&lt;&gt;0,D35/D$7*100,"")</f>
      </c>
      <c r="F35" s="98">
        <f>IF(OR(F33&lt;&gt;"",F34&lt;&gt;""),SUM(F33)-SUM(F34),"")</f>
      </c>
      <c r="G35" s="17">
        <f>IF(F$7&lt;&gt;0,F35/F$7*100,"")</f>
      </c>
      <c r="H35" s="98">
        <f>IF(OR(H33&lt;&gt;"",H34&lt;&gt;""),SUM(H33)-SUM(H34),"")</f>
      </c>
      <c r="I35" s="17">
        <f>IF(H$7&lt;&gt;0,H35/H$7*100,"")</f>
      </c>
      <c r="J35" s="2"/>
    </row>
    <row r="36" spans="1:10" ht="24" customHeight="1" thickTop="1">
      <c r="A36" s="13" t="s">
        <v>146</v>
      </c>
      <c r="B36" s="361" t="s">
        <v>127</v>
      </c>
      <c r="C36" s="362"/>
      <c r="D36" s="180"/>
      <c r="E36" s="14">
        <f>IF(AND(D$7&lt;&gt;0,D36&lt;&gt;0),D36/D$7*100,"")</f>
      </c>
      <c r="F36" s="180"/>
      <c r="G36" s="14">
        <f>IF(AND(F$7&lt;&gt;0,F36&lt;&gt;0),F36/F$7*100,"")</f>
      </c>
      <c r="H36" s="180"/>
      <c r="I36" s="14">
        <f>IF(AND(H$7&lt;&gt;0,H36&lt;&gt;0),H36/H$7*100,"")</f>
      </c>
      <c r="J36" s="2"/>
    </row>
    <row r="37" spans="1:10" s="10" customFormat="1" ht="24" customHeight="1" thickBot="1">
      <c r="A37" s="15" t="s">
        <v>147</v>
      </c>
      <c r="B37" s="358" t="s">
        <v>151</v>
      </c>
      <c r="C37" s="359"/>
      <c r="D37" s="98">
        <f>IF(OR(D35&lt;&gt;"",D36&lt;&gt;0),SUM(D35)-D36,"")</f>
      </c>
      <c r="E37" s="17">
        <f>IF(D$7&lt;&gt;0,D37/D$7*100,"")</f>
      </c>
      <c r="F37" s="98">
        <f>IF(OR(F35&lt;&gt;"",F36&lt;&gt;0),SUM(F35)-F36,"")</f>
      </c>
      <c r="G37" s="17">
        <f>IF(F$7&lt;&gt;0,F37/F$7*100,"")</f>
      </c>
      <c r="H37" s="98">
        <f>IF(OR(H35&lt;&gt;"",H36&lt;&gt;0),SUM(H35)-H36,"")</f>
      </c>
      <c r="I37" s="17">
        <f>IF(H$7&lt;&gt;0,H37/H$7*100,"")</f>
      </c>
      <c r="J37" s="2"/>
    </row>
    <row r="38" spans="1:10" ht="24" customHeight="1" thickTop="1">
      <c r="A38" s="29" t="s">
        <v>146</v>
      </c>
      <c r="B38" s="361" t="s">
        <v>128</v>
      </c>
      <c r="C38" s="362"/>
      <c r="D38" s="181"/>
      <c r="E38" s="30">
        <f>IF(AND(D$7&lt;&gt;0,D38&lt;&gt;0),D38/D$7*100,"")</f>
      </c>
      <c r="F38" s="181"/>
      <c r="G38" s="30">
        <f>IF(AND(F$7&lt;&gt;0,F38&lt;&gt;0),F38/F$7*100,"")</f>
      </c>
      <c r="H38" s="181"/>
      <c r="I38" s="30">
        <f>IF(AND(H$7&lt;&gt;0,H38&lt;&gt;0),H38/H$7*100,"")</f>
      </c>
      <c r="J38" s="2"/>
    </row>
    <row r="39" spans="1:10" s="10" customFormat="1" ht="24" customHeight="1" thickBot="1">
      <c r="A39" s="15" t="s">
        <v>147</v>
      </c>
      <c r="B39" s="358" t="s">
        <v>152</v>
      </c>
      <c r="C39" s="359"/>
      <c r="D39" s="101">
        <f>IF(OR(D37&lt;&gt;"",D38&lt;&gt;0),SUM(D37)-D38,"")</f>
      </c>
      <c r="E39" s="17">
        <f>IF(D$7&lt;&gt;0,D39/D$7*100,"")</f>
      </c>
      <c r="F39" s="101">
        <f>IF(OR(F37&lt;&gt;"",F38&lt;&gt;0),SUM(F37)-F38,"")</f>
      </c>
      <c r="G39" s="17">
        <f>IF(F$7&lt;&gt;0,F39/F$7*100,"")</f>
      </c>
      <c r="H39" s="101">
        <f>IF(OR(H37&lt;&gt;"",H38&lt;&gt;0),SUM(H37)-H38,"")</f>
      </c>
      <c r="I39" s="17">
        <f>IF(H$7&lt;&gt;0,H39/H$7*100,"")</f>
      </c>
      <c r="J39" s="2"/>
    </row>
    <row r="40" spans="1:10" ht="7.5" customHeight="1" thickTop="1">
      <c r="A40" s="13"/>
      <c r="B40" s="345"/>
      <c r="C40" s="345"/>
      <c r="D40" s="27"/>
      <c r="E40" s="31"/>
      <c r="F40" s="27"/>
      <c r="G40" s="31"/>
      <c r="H40" s="27"/>
      <c r="I40" s="31"/>
      <c r="J40" s="2"/>
    </row>
    <row r="41" spans="1:10" ht="24" customHeight="1">
      <c r="A41" s="32" t="s">
        <v>153</v>
      </c>
      <c r="B41" s="346" t="s">
        <v>37</v>
      </c>
      <c r="C41" s="347"/>
      <c r="D41" s="179"/>
      <c r="E41" s="33"/>
      <c r="F41" s="179"/>
      <c r="G41" s="33"/>
      <c r="H41" s="179"/>
      <c r="I41" s="33"/>
      <c r="J41" s="2"/>
    </row>
    <row r="42" spans="1:10" ht="24" customHeight="1">
      <c r="A42" s="32" t="s">
        <v>153</v>
      </c>
      <c r="B42" s="346" t="s">
        <v>38</v>
      </c>
      <c r="C42" s="347"/>
      <c r="D42" s="179"/>
      <c r="E42" s="33"/>
      <c r="F42" s="179"/>
      <c r="G42" s="33"/>
      <c r="H42" s="179"/>
      <c r="I42" s="33"/>
      <c r="J42" s="2"/>
    </row>
    <row r="43" spans="1:10" ht="7.5" customHeight="1">
      <c r="A43" s="13"/>
      <c r="B43" s="360"/>
      <c r="C43" s="360"/>
      <c r="D43" s="27"/>
      <c r="E43" s="31"/>
      <c r="F43" s="27"/>
      <c r="G43" s="31"/>
      <c r="H43" s="27"/>
      <c r="I43" s="31"/>
      <c r="J43" s="2"/>
    </row>
    <row r="44" spans="1:10" ht="24" customHeight="1">
      <c r="A44" s="32" t="s">
        <v>153</v>
      </c>
      <c r="B44" s="346" t="s">
        <v>36</v>
      </c>
      <c r="C44" s="347"/>
      <c r="D44" s="179"/>
      <c r="E44" s="33"/>
      <c r="F44" s="179"/>
      <c r="G44" s="33"/>
      <c r="H44" s="179"/>
      <c r="I44" s="33"/>
      <c r="J44" s="2"/>
    </row>
    <row r="45" spans="1:10" ht="12.75">
      <c r="A45" s="7"/>
      <c r="B45" s="369"/>
      <c r="C45" s="369"/>
      <c r="D45" s="7"/>
      <c r="E45" s="7"/>
      <c r="F45" s="7"/>
      <c r="G45" s="7"/>
      <c r="H45" s="7"/>
      <c r="I45" s="7"/>
      <c r="J45" s="2"/>
    </row>
    <row r="46" spans="1:10" ht="12.75">
      <c r="A46" s="7"/>
      <c r="B46" s="370"/>
      <c r="C46" s="370"/>
      <c r="D46" s="7"/>
      <c r="E46" s="7"/>
      <c r="F46" s="7"/>
      <c r="G46" s="7"/>
      <c r="H46" s="7"/>
      <c r="I46" s="7"/>
      <c r="J46" s="2"/>
    </row>
    <row r="47" spans="1:10" ht="12.75">
      <c r="A47" s="7"/>
      <c r="B47" s="370"/>
      <c r="C47" s="370"/>
      <c r="D47" s="7"/>
      <c r="E47" s="7"/>
      <c r="F47" s="7"/>
      <c r="G47" s="7"/>
      <c r="H47" s="7"/>
      <c r="I47" s="7"/>
      <c r="J47" s="2"/>
    </row>
    <row r="48" spans="1:10" ht="12.75">
      <c r="A48" s="7"/>
      <c r="B48" s="370"/>
      <c r="C48" s="370"/>
      <c r="D48" s="7"/>
      <c r="E48" s="7"/>
      <c r="F48" s="7"/>
      <c r="G48" s="7"/>
      <c r="H48" s="7"/>
      <c r="I48" s="7"/>
      <c r="J48" s="2"/>
    </row>
    <row r="49" spans="1:10" ht="12.75">
      <c r="A49" s="9"/>
      <c r="B49" s="332"/>
      <c r="C49" s="332"/>
      <c r="D49" s="9"/>
      <c r="E49" s="119"/>
      <c r="F49" s="71"/>
      <c r="G49" s="71"/>
      <c r="H49" s="71"/>
      <c r="I49" s="71"/>
      <c r="J49" s="2"/>
    </row>
    <row r="50" spans="1:10" ht="12.75">
      <c r="A50" s="34" t="s">
        <v>35</v>
      </c>
      <c r="B50" s="34"/>
      <c r="C50" s="34"/>
      <c r="D50" s="34"/>
      <c r="E50" s="71"/>
      <c r="F50" s="71"/>
      <c r="G50" s="71"/>
      <c r="H50" s="71"/>
      <c r="I50" s="150" t="str">
        <f>CONCATENATE(HILFE!C144," - Vordruck 8003")</f>
        <v>© Sparkasse Heidelberg 2008 - V2.51 - Vordruck 8003</v>
      </c>
      <c r="J50" s="2"/>
    </row>
    <row r="51" ht="12.75" hidden="1"/>
    <row r="52" ht="12.75" hidden="1"/>
    <row r="53" ht="12.75" hidden="1"/>
  </sheetData>
  <sheetProtection password="E729" sheet="1" objects="1" scenarios="1"/>
  <mergeCells count="49">
    <mergeCell ref="B49:C49"/>
    <mergeCell ref="C5:C6"/>
    <mergeCell ref="A5:B6"/>
    <mergeCell ref="B45:C45"/>
    <mergeCell ref="B46:C46"/>
    <mergeCell ref="B47:C47"/>
    <mergeCell ref="B48:C48"/>
    <mergeCell ref="B44:C44"/>
    <mergeCell ref="B22:C22"/>
    <mergeCell ref="B23:C23"/>
    <mergeCell ref="B32:C32"/>
    <mergeCell ref="B33:C33"/>
    <mergeCell ref="B34:C34"/>
    <mergeCell ref="B35:C35"/>
    <mergeCell ref="B42:C42"/>
    <mergeCell ref="B43:C43"/>
    <mergeCell ref="B36:C36"/>
    <mergeCell ref="B37:C37"/>
    <mergeCell ref="B38:C38"/>
    <mergeCell ref="B39:C39"/>
    <mergeCell ref="B40:C40"/>
    <mergeCell ref="B41:C41"/>
    <mergeCell ref="B20:C20"/>
    <mergeCell ref="B21:C21"/>
    <mergeCell ref="B30:C30"/>
    <mergeCell ref="B31:C31"/>
    <mergeCell ref="B28:C28"/>
    <mergeCell ref="B29:C29"/>
    <mergeCell ref="B24:C24"/>
    <mergeCell ref="B25:C25"/>
    <mergeCell ref="B26:C26"/>
    <mergeCell ref="B27:C27"/>
    <mergeCell ref="B16:C16"/>
    <mergeCell ref="B17:C17"/>
    <mergeCell ref="B18:C18"/>
    <mergeCell ref="B19:C19"/>
    <mergeCell ref="B13:C13"/>
    <mergeCell ref="B14:C14"/>
    <mergeCell ref="B15:C15"/>
    <mergeCell ref="B11:C11"/>
    <mergeCell ref="B8:C8"/>
    <mergeCell ref="B9:C9"/>
    <mergeCell ref="B10:C10"/>
    <mergeCell ref="B7:C7"/>
    <mergeCell ref="A1:I1"/>
    <mergeCell ref="D5:E5"/>
    <mergeCell ref="F5:G5"/>
    <mergeCell ref="H5:I5"/>
    <mergeCell ref="B12:C12"/>
  </mergeCells>
  <conditionalFormatting sqref="A1:I1">
    <cfRule type="cellIs" priority="1" dxfId="0" operator="equal" stopIfTrue="1">
      <formula>"&gt;&gt;&gt; Bitte geben Sie hier den Namen Ihres Unternehmens ein &lt;&lt;&lt;"</formula>
    </cfRule>
  </conditionalFormatting>
  <dataValidations count="2">
    <dataValidation type="decimal" allowBlank="1" showInputMessage="1" showErrorMessage="1" sqref="D7:D9 H44 F44 D44 H41:H42 F41:F42 D41:D42 H38 H36 F36 F38 D38 D36 D17:D28 F17:F27 H17:H27 H11 F11 D11 H7:H9 F7:F9">
      <formula1>-99999999.99</formula1>
      <formula2>99999999.99</formula2>
    </dataValidation>
    <dataValidation type="date" allowBlank="1" showInputMessage="1" showErrorMessage="1" sqref="C5">
      <formula1>39083</formula1>
      <formula2>72686</formula2>
    </dataValidation>
  </dataValidations>
  <printOptions horizontalCentered="1" verticalCentered="1"/>
  <pageMargins left="0.7874015748031497" right="0.3937007874015748" top="0.5905511811023623" bottom="0.5905511811023623" header="0.5905511811023623" footer="0.5905511811023623"/>
  <pageSetup horizontalDpi="600" verticalDpi="600" orientation="portrait" paperSize="9" scale="80" r:id="rId3"/>
  <ignoredErrors>
    <ignoredError sqref="E10:E11 E12 G10 G12 I10 E33:E37 H35 H33 F34:G34 I34 F35 F33 G36:G37 I36 I38 G39 E39 E29 G29" formula="1"/>
    <ignoredError sqref="H34" formula="1" unlockedFormula="1"/>
  </ignoredErrors>
  <legacyDrawing r:id="rId2"/>
</worksheet>
</file>

<file path=xl/worksheets/sheet3.xml><?xml version="1.0" encoding="utf-8"?>
<worksheet xmlns="http://schemas.openxmlformats.org/spreadsheetml/2006/main" xmlns:r="http://schemas.openxmlformats.org/officeDocument/2006/relationships">
  <dimension ref="A1:S49"/>
  <sheetViews>
    <sheetView showGridLines="0" zoomScalePageLayoutView="0" workbookViewId="0" topLeftCell="A1">
      <pane xSplit="2" ySplit="5" topLeftCell="C21" activePane="bottomRight" state="frozen"/>
      <selection pane="topLeft" activeCell="C3" sqref="C3"/>
      <selection pane="topRight" activeCell="C3" sqref="C3"/>
      <selection pane="bottomLeft" activeCell="C3" sqref="C3"/>
      <selection pane="bottomRight" activeCell="C3" sqref="C3"/>
    </sheetView>
  </sheetViews>
  <sheetFormatPr defaultColWidth="0" defaultRowHeight="12.75" zeroHeight="1"/>
  <cols>
    <col min="1" max="1" width="2.7109375" style="1" customWidth="1"/>
    <col min="2" max="2" width="27.28125" style="2" bestFit="1" customWidth="1"/>
    <col min="3" max="14" width="12.28125" style="35" customWidth="1"/>
    <col min="15" max="15" width="12.00390625" style="35" customWidth="1"/>
    <col min="16" max="16" width="4.7109375" style="35" customWidth="1"/>
    <col min="17" max="17" width="12.00390625" style="2" customWidth="1"/>
    <col min="18" max="18" width="4.7109375" style="36" customWidth="1"/>
    <col min="19" max="19" width="0.2890625" style="2" customWidth="1"/>
    <col min="20" max="16384" width="0" style="37" hidden="1" customWidth="1"/>
  </cols>
  <sheetData>
    <row r="1" spans="1:19" ht="24" customHeight="1">
      <c r="A1" s="371" t="str">
        <f>IF(Rentabilität!A1="&gt;&gt;&gt; Bitte geben Sie hier den Namen Ihres Unternehmens ein &lt;&lt;&lt;","Bitte den Namen des Unternehmens bei der Rentabilitätsvorschau eingeben",Rentabilität!A1)</f>
        <v>Bitte den Namen des Unternehmens bei der Rentabilitätsvorschau eingeben</v>
      </c>
      <c r="B1" s="371"/>
      <c r="C1" s="371"/>
      <c r="D1" s="371"/>
      <c r="E1" s="371"/>
      <c r="F1" s="371"/>
      <c r="G1" s="371"/>
      <c r="H1" s="371"/>
      <c r="I1" s="371"/>
      <c r="J1" s="372"/>
      <c r="K1" s="372"/>
      <c r="L1" s="372"/>
      <c r="M1" s="372"/>
      <c r="N1" s="372"/>
      <c r="O1" s="372"/>
      <c r="P1" s="372"/>
      <c r="Q1" s="372"/>
      <c r="R1" s="372"/>
      <c r="S1" s="5"/>
    </row>
    <row r="2" spans="1:19" s="8" customFormat="1" ht="7.5" customHeight="1">
      <c r="A2" s="7"/>
      <c r="B2" s="7"/>
      <c r="C2" s="7"/>
      <c r="D2" s="7"/>
      <c r="E2" s="7"/>
      <c r="F2" s="7"/>
      <c r="G2" s="7"/>
      <c r="H2" s="7"/>
      <c r="I2" s="7"/>
      <c r="J2" s="7"/>
      <c r="K2" s="7"/>
      <c r="L2" s="7"/>
      <c r="M2" s="7"/>
      <c r="N2" s="7"/>
      <c r="O2" s="7"/>
      <c r="P2" s="7"/>
      <c r="Q2" s="7"/>
      <c r="R2" s="7"/>
      <c r="S2" s="2"/>
    </row>
    <row r="3" spans="1:19" s="85" customFormat="1" ht="24" customHeight="1">
      <c r="A3" s="81" t="s">
        <v>154</v>
      </c>
      <c r="B3" s="81"/>
      <c r="C3" s="112"/>
      <c r="D3" s="82"/>
      <c r="E3" s="82"/>
      <c r="F3" s="82"/>
      <c r="G3" s="82"/>
      <c r="H3" s="82"/>
      <c r="I3" s="82"/>
      <c r="J3" s="83"/>
      <c r="K3" s="83"/>
      <c r="L3" s="83"/>
      <c r="M3" s="83"/>
      <c r="N3" s="83"/>
      <c r="O3" s="83"/>
      <c r="P3" s="83"/>
      <c r="Q3" s="83"/>
      <c r="R3" s="89" t="s">
        <v>300</v>
      </c>
      <c r="S3" s="84"/>
    </row>
    <row r="4" spans="1:19" s="8" customFormat="1" ht="7.5" customHeight="1">
      <c r="A4" s="9"/>
      <c r="B4" s="9"/>
      <c r="C4" s="9"/>
      <c r="D4" s="9"/>
      <c r="E4" s="9"/>
      <c r="F4" s="9"/>
      <c r="G4" s="9"/>
      <c r="H4" s="9"/>
      <c r="I4" s="9"/>
      <c r="J4" s="9"/>
      <c r="K4" s="9"/>
      <c r="L4" s="9"/>
      <c r="M4" s="9"/>
      <c r="N4" s="9"/>
      <c r="O4" s="9"/>
      <c r="P4" s="9"/>
      <c r="Q4" s="9"/>
      <c r="R4" s="9"/>
      <c r="S4" s="2"/>
    </row>
    <row r="5" spans="1:18" ht="27.75" customHeight="1">
      <c r="A5" s="173" t="s">
        <v>27</v>
      </c>
      <c r="B5" s="152"/>
      <c r="C5" s="142">
        <f>(Rentabilität!C5-(DAY(Rentabilität!C5)-1))</f>
        <v>43831</v>
      </c>
      <c r="D5" s="143">
        <f aca="true" t="shared" si="0" ref="D5:N5">(C5+31)-(DAY(C5+31)-1)</f>
        <v>43862</v>
      </c>
      <c r="E5" s="142">
        <f t="shared" si="0"/>
        <v>43891</v>
      </c>
      <c r="F5" s="143">
        <f t="shared" si="0"/>
        <v>43922</v>
      </c>
      <c r="G5" s="142">
        <f t="shared" si="0"/>
        <v>43952</v>
      </c>
      <c r="H5" s="143">
        <f t="shared" si="0"/>
        <v>43983</v>
      </c>
      <c r="I5" s="142">
        <f t="shared" si="0"/>
        <v>44013</v>
      </c>
      <c r="J5" s="143">
        <f t="shared" si="0"/>
        <v>44044</v>
      </c>
      <c r="K5" s="142">
        <f t="shared" si="0"/>
        <v>44075</v>
      </c>
      <c r="L5" s="143">
        <f t="shared" si="0"/>
        <v>44105</v>
      </c>
      <c r="M5" s="142">
        <f t="shared" si="0"/>
        <v>44136</v>
      </c>
      <c r="N5" s="143">
        <f t="shared" si="0"/>
        <v>44166</v>
      </c>
      <c r="O5" s="184" t="s">
        <v>289</v>
      </c>
      <c r="P5" s="185" t="s">
        <v>158</v>
      </c>
      <c r="Q5" s="186" t="s">
        <v>290</v>
      </c>
      <c r="R5" s="188" t="s">
        <v>158</v>
      </c>
    </row>
    <row r="6" spans="1:18" ht="21" customHeight="1">
      <c r="A6" s="173" t="s">
        <v>4</v>
      </c>
      <c r="B6" s="152"/>
      <c r="C6" s="225"/>
      <c r="D6" s="226"/>
      <c r="E6" s="225"/>
      <c r="F6" s="226"/>
      <c r="G6" s="225"/>
      <c r="H6" s="226"/>
      <c r="I6" s="225"/>
      <c r="J6" s="226"/>
      <c r="K6" s="225"/>
      <c r="L6" s="226"/>
      <c r="M6" s="225"/>
      <c r="N6" s="226"/>
      <c r="O6" s="157">
        <f>IF(SUMIF($C$7:$N$7,$C$7,C6:N6)&lt;&gt;0,SUMIF($C$7:$N$7,$C$7,C6:N6),"")</f>
      </c>
      <c r="P6" s="189"/>
      <c r="Q6" s="187">
        <f>IF(SUM(C6:N6)&lt;&gt;0,SUM(C6:N6),"")</f>
      </c>
      <c r="R6" s="200"/>
    </row>
    <row r="7" spans="1:19" s="8" customFormat="1" ht="6" customHeight="1">
      <c r="A7" s="9"/>
      <c r="B7" s="9"/>
      <c r="C7" s="158">
        <f>YEAR(C5)</f>
        <v>2020</v>
      </c>
      <c r="D7" s="158">
        <f>YEAR(D5)</f>
        <v>2020</v>
      </c>
      <c r="E7" s="158">
        <f aca="true" t="shared" si="1" ref="E7:N7">YEAR(E5)</f>
        <v>2020</v>
      </c>
      <c r="F7" s="158">
        <f t="shared" si="1"/>
        <v>2020</v>
      </c>
      <c r="G7" s="158">
        <f t="shared" si="1"/>
        <v>2020</v>
      </c>
      <c r="H7" s="158">
        <f t="shared" si="1"/>
        <v>2020</v>
      </c>
      <c r="I7" s="158">
        <f t="shared" si="1"/>
        <v>2020</v>
      </c>
      <c r="J7" s="158">
        <f t="shared" si="1"/>
        <v>2020</v>
      </c>
      <c r="K7" s="158">
        <f t="shared" si="1"/>
        <v>2020</v>
      </c>
      <c r="L7" s="158">
        <f t="shared" si="1"/>
        <v>2020</v>
      </c>
      <c r="M7" s="158">
        <f t="shared" si="1"/>
        <v>2020</v>
      </c>
      <c r="N7" s="158">
        <f t="shared" si="1"/>
        <v>2020</v>
      </c>
      <c r="O7" s="159"/>
      <c r="P7" s="235"/>
      <c r="Q7" s="159"/>
      <c r="R7" s="241"/>
      <c r="S7" s="2"/>
    </row>
    <row r="8" spans="1:19" s="8" customFormat="1" ht="21" customHeight="1">
      <c r="A8" s="205" t="s">
        <v>28</v>
      </c>
      <c r="B8" s="147"/>
      <c r="C8" s="160">
        <f aca="true" t="shared" si="2" ref="C8:N8">IF(MONTH(C5)=12,"Jahresende","")</f>
      </c>
      <c r="D8" s="161">
        <f t="shared" si="2"/>
      </c>
      <c r="E8" s="160">
        <f t="shared" si="2"/>
      </c>
      <c r="F8" s="161">
        <f t="shared" si="2"/>
      </c>
      <c r="G8" s="160">
        <f t="shared" si="2"/>
      </c>
      <c r="H8" s="161">
        <f t="shared" si="2"/>
      </c>
      <c r="I8" s="160">
        <f t="shared" si="2"/>
      </c>
      <c r="J8" s="161">
        <f t="shared" si="2"/>
      </c>
      <c r="K8" s="160">
        <f t="shared" si="2"/>
      </c>
      <c r="L8" s="161">
        <f t="shared" si="2"/>
      </c>
      <c r="M8" s="160">
        <f t="shared" si="2"/>
      </c>
      <c r="N8" s="161" t="str">
        <f t="shared" si="2"/>
        <v>Jahresende</v>
      </c>
      <c r="O8" s="162"/>
      <c r="P8" s="162"/>
      <c r="Q8" s="190"/>
      <c r="R8" s="193"/>
      <c r="S8" s="2"/>
    </row>
    <row r="9" spans="1:18" ht="21" customHeight="1">
      <c r="A9" s="206" t="s">
        <v>145</v>
      </c>
      <c r="B9" s="220" t="s">
        <v>130</v>
      </c>
      <c r="C9" s="227"/>
      <c r="D9" s="228"/>
      <c r="E9" s="227"/>
      <c r="F9" s="228"/>
      <c r="G9" s="227"/>
      <c r="H9" s="228"/>
      <c r="I9" s="227"/>
      <c r="J9" s="228"/>
      <c r="K9" s="227"/>
      <c r="L9" s="228"/>
      <c r="M9" s="227"/>
      <c r="N9" s="228"/>
      <c r="O9" s="164">
        <f aca="true" t="shared" si="3" ref="O9:O14">IF(SUMIF($C$7:$N$7,$C$7,C9:N9)&lt;&gt;0,SUMIF($C$7:$N$7,$C$7,C9:N9),"")</f>
      </c>
      <c r="P9" s="236">
        <f>IF(O9&lt;&gt;"",O9/O$14*100,"")</f>
      </c>
      <c r="Q9" s="191">
        <f>IF(SUM(C9:N9)&lt;&gt;0,SUM(C9:N9),"")</f>
      </c>
      <c r="R9" s="242">
        <f>IF(Q9&lt;&gt;"",Q9/Q$14*100,"")</f>
      </c>
    </row>
    <row r="10" spans="1:18" ht="21" customHeight="1">
      <c r="A10" s="206" t="s">
        <v>145</v>
      </c>
      <c r="B10" s="220" t="s">
        <v>301</v>
      </c>
      <c r="C10" s="227"/>
      <c r="D10" s="228"/>
      <c r="E10" s="227"/>
      <c r="F10" s="228"/>
      <c r="G10" s="227"/>
      <c r="H10" s="228"/>
      <c r="I10" s="227"/>
      <c r="J10" s="228"/>
      <c r="K10" s="227"/>
      <c r="L10" s="228"/>
      <c r="M10" s="227"/>
      <c r="N10" s="228"/>
      <c r="O10" s="164">
        <f t="shared" si="3"/>
      </c>
      <c r="P10" s="236">
        <f>IF(O10&lt;&gt;"",O10/O$14*100,"")</f>
      </c>
      <c r="Q10" s="191">
        <f>IF(SUM(C10:N10)&lt;&gt;0,SUM(C10:N10),"")</f>
      </c>
      <c r="R10" s="242">
        <f>IF(Q10&lt;&gt;"",Q10/Q$14*100,"")</f>
      </c>
    </row>
    <row r="11" spans="1:18" ht="21" customHeight="1">
      <c r="A11" s="206" t="s">
        <v>145</v>
      </c>
      <c r="B11" s="220" t="s">
        <v>303</v>
      </c>
      <c r="C11" s="227"/>
      <c r="D11" s="228"/>
      <c r="E11" s="227"/>
      <c r="F11" s="228"/>
      <c r="G11" s="227"/>
      <c r="H11" s="228"/>
      <c r="I11" s="227"/>
      <c r="J11" s="228"/>
      <c r="K11" s="227"/>
      <c r="L11" s="228"/>
      <c r="M11" s="227"/>
      <c r="N11" s="228"/>
      <c r="O11" s="164">
        <f t="shared" si="3"/>
      </c>
      <c r="P11" s="236">
        <f>IF(O11&lt;&gt;"",O11/O$14*100,"")</f>
      </c>
      <c r="Q11" s="191">
        <f>IF(SUM(C11:N11)&lt;&gt;0,SUM(C11:N11),"")</f>
      </c>
      <c r="R11" s="242">
        <f>IF(Q11&lt;&gt;"",Q11/Q$14*100,"")</f>
      </c>
    </row>
    <row r="12" spans="1:18" ht="21" customHeight="1">
      <c r="A12" s="206" t="s">
        <v>145</v>
      </c>
      <c r="B12" s="220" t="s">
        <v>131</v>
      </c>
      <c r="C12" s="227"/>
      <c r="D12" s="228"/>
      <c r="E12" s="227"/>
      <c r="F12" s="228"/>
      <c r="G12" s="227"/>
      <c r="H12" s="228"/>
      <c r="I12" s="227"/>
      <c r="J12" s="228"/>
      <c r="K12" s="227"/>
      <c r="L12" s="228"/>
      <c r="M12" s="227"/>
      <c r="N12" s="228"/>
      <c r="O12" s="164">
        <f t="shared" si="3"/>
      </c>
      <c r="P12" s="236">
        <f>IF(O12&lt;&gt;"",O12/O$14*100,"")</f>
      </c>
      <c r="Q12" s="191">
        <f>IF(SUM(C12:N12)&lt;&gt;0,SUM(C12:N12),"")</f>
      </c>
      <c r="R12" s="242">
        <f>IF(Q12&lt;&gt;"",Q12/Q$14*100,"")</f>
      </c>
    </row>
    <row r="13" spans="1:18" ht="21" customHeight="1">
      <c r="A13" s="207" t="s">
        <v>145</v>
      </c>
      <c r="B13" s="221" t="s">
        <v>82</v>
      </c>
      <c r="C13" s="229"/>
      <c r="D13" s="230"/>
      <c r="E13" s="229"/>
      <c r="F13" s="230"/>
      <c r="G13" s="229"/>
      <c r="H13" s="230"/>
      <c r="I13" s="229"/>
      <c r="J13" s="230"/>
      <c r="K13" s="229"/>
      <c r="L13" s="230"/>
      <c r="M13" s="229"/>
      <c r="N13" s="230"/>
      <c r="O13" s="164">
        <f t="shared" si="3"/>
      </c>
      <c r="P13" s="237">
        <f>IF(O13&lt;&gt;"",O13/O$14*100,"")</f>
      </c>
      <c r="Q13" s="192">
        <f>IF(SUM(C13:N13)&lt;&gt;0,SUM(C13:N13),"")</f>
      </c>
      <c r="R13" s="243">
        <f>IF(Q13&lt;&gt;"",Q13/Q$14*100,"")</f>
      </c>
    </row>
    <row r="14" spans="1:18" ht="21" customHeight="1" thickBot="1">
      <c r="A14" s="208" t="s">
        <v>147</v>
      </c>
      <c r="B14" s="16" t="s">
        <v>132</v>
      </c>
      <c r="C14" s="153">
        <f aca="true" t="shared" si="4" ref="C14:Q14">IF(SUM(C9:C13)&lt;&gt;0,SUM(C9:C13),"")</f>
      </c>
      <c r="D14" s="154">
        <f t="shared" si="4"/>
      </c>
      <c r="E14" s="153">
        <f t="shared" si="4"/>
      </c>
      <c r="F14" s="154">
        <f t="shared" si="4"/>
      </c>
      <c r="G14" s="153">
        <f t="shared" si="4"/>
      </c>
      <c r="H14" s="154">
        <f t="shared" si="4"/>
      </c>
      <c r="I14" s="153">
        <f t="shared" si="4"/>
      </c>
      <c r="J14" s="154">
        <f t="shared" si="4"/>
      </c>
      <c r="K14" s="153">
        <f t="shared" si="4"/>
      </c>
      <c r="L14" s="154">
        <f t="shared" si="4"/>
      </c>
      <c r="M14" s="153">
        <f t="shared" si="4"/>
      </c>
      <c r="N14" s="154">
        <f t="shared" si="4"/>
      </c>
      <c r="O14" s="233">
        <f t="shared" si="3"/>
      </c>
      <c r="P14" s="194">
        <v>100</v>
      </c>
      <c r="Q14" s="195">
        <f t="shared" si="4"/>
      </c>
      <c r="R14" s="199">
        <v>100</v>
      </c>
    </row>
    <row r="15" spans="1:19" s="8" customFormat="1" ht="4.5" customHeight="1" thickTop="1">
      <c r="A15" s="209"/>
      <c r="B15" s="18"/>
      <c r="C15" s="165"/>
      <c r="D15" s="165"/>
      <c r="E15" s="165"/>
      <c r="F15" s="165"/>
      <c r="G15" s="165"/>
      <c r="H15" s="165"/>
      <c r="I15" s="165"/>
      <c r="J15" s="165"/>
      <c r="K15" s="165"/>
      <c r="L15" s="165"/>
      <c r="M15" s="165"/>
      <c r="N15" s="165"/>
      <c r="O15" s="165"/>
      <c r="P15" s="238"/>
      <c r="Q15" s="165"/>
      <c r="R15" s="244"/>
      <c r="S15" s="2"/>
    </row>
    <row r="16" spans="1:19" s="8" customFormat="1" ht="4.5" customHeight="1">
      <c r="A16" s="210"/>
      <c r="B16" s="19"/>
      <c r="C16" s="166"/>
      <c r="D16" s="166"/>
      <c r="E16" s="166"/>
      <c r="F16" s="166"/>
      <c r="G16" s="166"/>
      <c r="H16" s="166"/>
      <c r="I16" s="166"/>
      <c r="J16" s="166"/>
      <c r="K16" s="166"/>
      <c r="L16" s="166"/>
      <c r="M16" s="166"/>
      <c r="N16" s="166"/>
      <c r="O16" s="166"/>
      <c r="P16" s="239"/>
      <c r="Q16" s="166"/>
      <c r="R16" s="245"/>
      <c r="S16" s="2"/>
    </row>
    <row r="17" spans="1:19" s="8" customFormat="1" ht="4.5" customHeight="1">
      <c r="A17" s="211"/>
      <c r="B17" s="9"/>
      <c r="C17" s="159"/>
      <c r="D17" s="159"/>
      <c r="E17" s="159"/>
      <c r="F17" s="159"/>
      <c r="G17" s="159"/>
      <c r="H17" s="159"/>
      <c r="I17" s="159"/>
      <c r="J17" s="159"/>
      <c r="K17" s="159"/>
      <c r="L17" s="159"/>
      <c r="M17" s="159"/>
      <c r="N17" s="159"/>
      <c r="O17" s="159"/>
      <c r="P17" s="235"/>
      <c r="Q17" s="159"/>
      <c r="R17" s="241"/>
      <c r="S17" s="2"/>
    </row>
    <row r="18" spans="1:19" s="8" customFormat="1" ht="21" customHeight="1">
      <c r="A18" s="205" t="s">
        <v>29</v>
      </c>
      <c r="B18" s="147"/>
      <c r="C18" s="160">
        <f>C8</f>
      </c>
      <c r="D18" s="161">
        <f aca="true" t="shared" si="5" ref="D18:N18">D8</f>
      </c>
      <c r="E18" s="160">
        <f t="shared" si="5"/>
      </c>
      <c r="F18" s="161">
        <f t="shared" si="5"/>
      </c>
      <c r="G18" s="160">
        <f t="shared" si="5"/>
      </c>
      <c r="H18" s="161">
        <f t="shared" si="5"/>
      </c>
      <c r="I18" s="160">
        <f t="shared" si="5"/>
      </c>
      <c r="J18" s="161">
        <f t="shared" si="5"/>
      </c>
      <c r="K18" s="160">
        <f t="shared" si="5"/>
      </c>
      <c r="L18" s="161">
        <f t="shared" si="5"/>
      </c>
      <c r="M18" s="160">
        <f t="shared" si="5"/>
      </c>
      <c r="N18" s="161" t="str">
        <f t="shared" si="5"/>
        <v>Jahresende</v>
      </c>
      <c r="O18" s="162"/>
      <c r="P18" s="162"/>
      <c r="Q18" s="190"/>
      <c r="R18" s="193"/>
      <c r="S18" s="2"/>
    </row>
    <row r="19" spans="1:18" ht="21" customHeight="1">
      <c r="A19" s="206" t="s">
        <v>146</v>
      </c>
      <c r="B19" s="222" t="s">
        <v>133</v>
      </c>
      <c r="C19" s="227"/>
      <c r="D19" s="228"/>
      <c r="E19" s="227"/>
      <c r="F19" s="228"/>
      <c r="G19" s="227"/>
      <c r="H19" s="228"/>
      <c r="I19" s="227"/>
      <c r="J19" s="228"/>
      <c r="K19" s="227"/>
      <c r="L19" s="228"/>
      <c r="M19" s="227"/>
      <c r="N19" s="228"/>
      <c r="O19" s="164">
        <f>IF(SUMIF($C$7:$N$7,$C$7,C19:N19)&lt;&gt;0,SUMIF($C$7:$N$7,$C$7,C19:N19),"")</f>
      </c>
      <c r="P19" s="236">
        <f aca="true" t="shared" si="6" ref="P19:R30">IF(AND(O$14&lt;&gt;"",O19&lt;&gt;""),O19/O$14*100,"")</f>
      </c>
      <c r="Q19" s="191">
        <f aca="true" t="shared" si="7" ref="Q19:Q30">IF(SUM(C19:N19)&lt;&gt;0,SUM(C19:N19),"")</f>
      </c>
      <c r="R19" s="242">
        <f t="shared" si="6"/>
      </c>
    </row>
    <row r="20" spans="1:18" ht="21" customHeight="1">
      <c r="A20" s="206" t="s">
        <v>146</v>
      </c>
      <c r="B20" s="222" t="s">
        <v>302</v>
      </c>
      <c r="C20" s="227"/>
      <c r="D20" s="228"/>
      <c r="E20" s="227"/>
      <c r="F20" s="228"/>
      <c r="G20" s="227"/>
      <c r="H20" s="228"/>
      <c r="I20" s="227"/>
      <c r="J20" s="228"/>
      <c r="K20" s="227"/>
      <c r="L20" s="228"/>
      <c r="M20" s="227"/>
      <c r="N20" s="228"/>
      <c r="O20" s="164">
        <f aca="true" t="shared" si="8" ref="O20:O30">IF(SUMIF($C$7:$N$7,$C$7,C20:N20)&lt;&gt;0,SUMIF($C$7:$N$7,$C$7,C20:N20),"")</f>
      </c>
      <c r="P20" s="236">
        <f t="shared" si="6"/>
      </c>
      <c r="Q20" s="191">
        <f t="shared" si="7"/>
      </c>
      <c r="R20" s="242">
        <f t="shared" si="6"/>
      </c>
    </row>
    <row r="21" spans="1:18" ht="21" customHeight="1">
      <c r="A21" s="206" t="s">
        <v>146</v>
      </c>
      <c r="B21" s="222" t="s">
        <v>134</v>
      </c>
      <c r="C21" s="227"/>
      <c r="D21" s="228"/>
      <c r="E21" s="227"/>
      <c r="F21" s="228"/>
      <c r="G21" s="227"/>
      <c r="H21" s="228"/>
      <c r="I21" s="227"/>
      <c r="J21" s="228"/>
      <c r="K21" s="227"/>
      <c r="L21" s="228"/>
      <c r="M21" s="227"/>
      <c r="N21" s="228"/>
      <c r="O21" s="164">
        <f t="shared" si="8"/>
      </c>
      <c r="P21" s="236">
        <f t="shared" si="6"/>
      </c>
      <c r="Q21" s="191">
        <f t="shared" si="7"/>
      </c>
      <c r="R21" s="242">
        <f t="shared" si="6"/>
      </c>
    </row>
    <row r="22" spans="1:18" ht="21" customHeight="1">
      <c r="A22" s="206" t="s">
        <v>146</v>
      </c>
      <c r="B22" s="222" t="s">
        <v>83</v>
      </c>
      <c r="C22" s="227"/>
      <c r="D22" s="228"/>
      <c r="E22" s="227"/>
      <c r="F22" s="228"/>
      <c r="G22" s="227"/>
      <c r="H22" s="228"/>
      <c r="I22" s="227"/>
      <c r="J22" s="228"/>
      <c r="K22" s="227"/>
      <c r="L22" s="228"/>
      <c r="M22" s="227"/>
      <c r="N22" s="228"/>
      <c r="O22" s="164">
        <f t="shared" si="8"/>
      </c>
      <c r="P22" s="236">
        <f t="shared" si="6"/>
      </c>
      <c r="Q22" s="191">
        <f t="shared" si="7"/>
      </c>
      <c r="R22" s="242">
        <f t="shared" si="6"/>
      </c>
    </row>
    <row r="23" spans="1:18" ht="21" customHeight="1">
      <c r="A23" s="206" t="s">
        <v>146</v>
      </c>
      <c r="B23" s="222" t="s">
        <v>135</v>
      </c>
      <c r="C23" s="227"/>
      <c r="D23" s="228"/>
      <c r="E23" s="227"/>
      <c r="F23" s="228"/>
      <c r="G23" s="227"/>
      <c r="H23" s="228"/>
      <c r="I23" s="227"/>
      <c r="J23" s="228"/>
      <c r="K23" s="227"/>
      <c r="L23" s="228"/>
      <c r="M23" s="227"/>
      <c r="N23" s="228"/>
      <c r="O23" s="164">
        <f t="shared" si="8"/>
      </c>
      <c r="P23" s="236">
        <f t="shared" si="6"/>
      </c>
      <c r="Q23" s="191">
        <f t="shared" si="7"/>
      </c>
      <c r="R23" s="242">
        <f t="shared" si="6"/>
      </c>
    </row>
    <row r="24" spans="1:18" ht="21" customHeight="1">
      <c r="A24" s="206" t="s">
        <v>146</v>
      </c>
      <c r="B24" s="222" t="s">
        <v>136</v>
      </c>
      <c r="C24" s="227"/>
      <c r="D24" s="228"/>
      <c r="E24" s="227"/>
      <c r="F24" s="228"/>
      <c r="G24" s="227"/>
      <c r="H24" s="228"/>
      <c r="I24" s="227"/>
      <c r="J24" s="228"/>
      <c r="K24" s="227"/>
      <c r="L24" s="228"/>
      <c r="M24" s="227"/>
      <c r="N24" s="228"/>
      <c r="O24" s="164">
        <f t="shared" si="8"/>
      </c>
      <c r="P24" s="236">
        <f t="shared" si="6"/>
      </c>
      <c r="Q24" s="191">
        <f t="shared" si="7"/>
      </c>
      <c r="R24" s="242">
        <f t="shared" si="6"/>
      </c>
    </row>
    <row r="25" spans="1:18" ht="21" customHeight="1">
      <c r="A25" s="206" t="s">
        <v>146</v>
      </c>
      <c r="B25" s="222" t="s">
        <v>137</v>
      </c>
      <c r="C25" s="227"/>
      <c r="D25" s="228"/>
      <c r="E25" s="227"/>
      <c r="F25" s="228"/>
      <c r="G25" s="227"/>
      <c r="H25" s="228"/>
      <c r="I25" s="227"/>
      <c r="J25" s="228"/>
      <c r="K25" s="227"/>
      <c r="L25" s="228"/>
      <c r="M25" s="227"/>
      <c r="N25" s="228"/>
      <c r="O25" s="164">
        <f t="shared" si="8"/>
      </c>
      <c r="P25" s="236">
        <f t="shared" si="6"/>
      </c>
      <c r="Q25" s="191">
        <f t="shared" si="7"/>
      </c>
      <c r="R25" s="242">
        <f t="shared" si="6"/>
      </c>
    </row>
    <row r="26" spans="1:18" ht="21" customHeight="1">
      <c r="A26" s="206" t="s">
        <v>146</v>
      </c>
      <c r="B26" s="222" t="s">
        <v>138</v>
      </c>
      <c r="C26" s="227"/>
      <c r="D26" s="228"/>
      <c r="E26" s="227"/>
      <c r="F26" s="228"/>
      <c r="G26" s="227"/>
      <c r="H26" s="228"/>
      <c r="I26" s="227"/>
      <c r="J26" s="228"/>
      <c r="K26" s="227"/>
      <c r="L26" s="228"/>
      <c r="M26" s="227"/>
      <c r="N26" s="228"/>
      <c r="O26" s="164">
        <f t="shared" si="8"/>
      </c>
      <c r="P26" s="236">
        <f t="shared" si="6"/>
      </c>
      <c r="Q26" s="191">
        <f t="shared" si="7"/>
      </c>
      <c r="R26" s="242">
        <f t="shared" si="6"/>
      </c>
    </row>
    <row r="27" spans="1:18" ht="21" customHeight="1">
      <c r="A27" s="212" t="s">
        <v>146</v>
      </c>
      <c r="B27" s="223" t="s">
        <v>139</v>
      </c>
      <c r="C27" s="231"/>
      <c r="D27" s="232"/>
      <c r="E27" s="231"/>
      <c r="F27" s="232"/>
      <c r="G27" s="231"/>
      <c r="H27" s="232"/>
      <c r="I27" s="231"/>
      <c r="J27" s="232"/>
      <c r="K27" s="231"/>
      <c r="L27" s="232"/>
      <c r="M27" s="231"/>
      <c r="N27" s="232"/>
      <c r="O27" s="164">
        <f t="shared" si="8"/>
      </c>
      <c r="P27" s="237">
        <f t="shared" si="6"/>
      </c>
      <c r="Q27" s="192">
        <f t="shared" si="7"/>
      </c>
      <c r="R27" s="243">
        <f t="shared" si="6"/>
      </c>
    </row>
    <row r="28" spans="1:18" ht="21" customHeight="1" thickBot="1">
      <c r="A28" s="213" t="s">
        <v>147</v>
      </c>
      <c r="B28" s="16" t="s">
        <v>140</v>
      </c>
      <c r="C28" s="153">
        <f aca="true" t="shared" si="9" ref="C28:N28">IF(SUM(C19:C27)&lt;&gt;0,SUM(C19:C27),"")</f>
      </c>
      <c r="D28" s="154">
        <f t="shared" si="9"/>
      </c>
      <c r="E28" s="153">
        <f t="shared" si="9"/>
      </c>
      <c r="F28" s="154">
        <f t="shared" si="9"/>
      </c>
      <c r="G28" s="153">
        <f t="shared" si="9"/>
      </c>
      <c r="H28" s="154">
        <f t="shared" si="9"/>
      </c>
      <c r="I28" s="153">
        <f t="shared" si="9"/>
      </c>
      <c r="J28" s="154">
        <f t="shared" si="9"/>
      </c>
      <c r="K28" s="153">
        <f t="shared" si="9"/>
      </c>
      <c r="L28" s="154">
        <f t="shared" si="9"/>
      </c>
      <c r="M28" s="153">
        <f t="shared" si="9"/>
      </c>
      <c r="N28" s="154">
        <f t="shared" si="9"/>
      </c>
      <c r="O28" s="233">
        <f t="shared" si="8"/>
      </c>
      <c r="P28" s="234">
        <f>IF(AND(O$14&lt;&gt;"",O28&lt;&gt;""),O28/O$14*100,"")</f>
      </c>
      <c r="Q28" s="195">
        <f t="shared" si="7"/>
      </c>
      <c r="R28" s="197">
        <f t="shared" si="6"/>
      </c>
    </row>
    <row r="29" spans="1:18" ht="21" customHeight="1" thickTop="1">
      <c r="A29" s="212" t="s">
        <v>146</v>
      </c>
      <c r="B29" s="224" t="s">
        <v>141</v>
      </c>
      <c r="C29" s="231"/>
      <c r="D29" s="232"/>
      <c r="E29" s="231"/>
      <c r="F29" s="232"/>
      <c r="G29" s="231"/>
      <c r="H29" s="232"/>
      <c r="I29" s="231"/>
      <c r="J29" s="232"/>
      <c r="K29" s="231"/>
      <c r="L29" s="232"/>
      <c r="M29" s="231"/>
      <c r="N29" s="232"/>
      <c r="O29" s="164">
        <f t="shared" si="8"/>
      </c>
      <c r="P29" s="237">
        <f>IF(AND(O$14&lt;&gt;"",O29&lt;&gt;""),O29/O$14*100,"")</f>
      </c>
      <c r="Q29" s="196">
        <f t="shared" si="7"/>
      </c>
      <c r="R29" s="243">
        <f t="shared" si="6"/>
      </c>
    </row>
    <row r="30" spans="1:18" ht="21" customHeight="1" thickBot="1">
      <c r="A30" s="208" t="s">
        <v>147</v>
      </c>
      <c r="B30" s="16" t="s">
        <v>159</v>
      </c>
      <c r="C30" s="153">
        <f aca="true" t="shared" si="10" ref="C30:N30">IF(SUM(C28:C29)&gt;0,SUM(C28:C29),"")</f>
      </c>
      <c r="D30" s="154">
        <f t="shared" si="10"/>
      </c>
      <c r="E30" s="153">
        <f t="shared" si="10"/>
      </c>
      <c r="F30" s="154">
        <f t="shared" si="10"/>
      </c>
      <c r="G30" s="153">
        <f t="shared" si="10"/>
      </c>
      <c r="H30" s="154">
        <f t="shared" si="10"/>
      </c>
      <c r="I30" s="153">
        <f t="shared" si="10"/>
      </c>
      <c r="J30" s="154">
        <f t="shared" si="10"/>
      </c>
      <c r="K30" s="153">
        <f t="shared" si="10"/>
      </c>
      <c r="L30" s="154">
        <f t="shared" si="10"/>
      </c>
      <c r="M30" s="153">
        <f t="shared" si="10"/>
      </c>
      <c r="N30" s="154">
        <f t="shared" si="10"/>
      </c>
      <c r="O30" s="233">
        <f t="shared" si="8"/>
      </c>
      <c r="P30" s="234">
        <f>IF(AND(O$14&lt;&gt;"",O30&lt;&gt;""),O30/O$14*100,"")</f>
      </c>
      <c r="Q30" s="195">
        <f t="shared" si="7"/>
      </c>
      <c r="R30" s="197">
        <f t="shared" si="6"/>
      </c>
    </row>
    <row r="31" spans="1:19" s="8" customFormat="1" ht="4.5" customHeight="1" thickTop="1">
      <c r="A31" s="7"/>
      <c r="B31" s="18"/>
      <c r="C31" s="165"/>
      <c r="D31" s="165"/>
      <c r="E31" s="165"/>
      <c r="F31" s="165"/>
      <c r="G31" s="165"/>
      <c r="H31" s="165"/>
      <c r="I31" s="165"/>
      <c r="J31" s="165"/>
      <c r="K31" s="165"/>
      <c r="L31" s="165"/>
      <c r="M31" s="165"/>
      <c r="N31" s="165"/>
      <c r="O31" s="165"/>
      <c r="P31" s="238"/>
      <c r="Q31" s="165"/>
      <c r="R31" s="244"/>
      <c r="S31" s="2"/>
    </row>
    <row r="32" spans="1:19" s="8" customFormat="1" ht="4.5" customHeight="1">
      <c r="A32" s="19"/>
      <c r="B32" s="19"/>
      <c r="C32" s="166"/>
      <c r="D32" s="166"/>
      <c r="E32" s="166"/>
      <c r="F32" s="166"/>
      <c r="G32" s="166"/>
      <c r="H32" s="166"/>
      <c r="I32" s="166"/>
      <c r="J32" s="166"/>
      <c r="K32" s="166"/>
      <c r="L32" s="166"/>
      <c r="M32" s="166"/>
      <c r="N32" s="166"/>
      <c r="O32" s="166"/>
      <c r="P32" s="239"/>
      <c r="Q32" s="166"/>
      <c r="R32" s="245"/>
      <c r="S32" s="2"/>
    </row>
    <row r="33" spans="1:19" s="8" customFormat="1" ht="4.5" customHeight="1">
      <c r="A33" s="9"/>
      <c r="B33" s="9"/>
      <c r="C33" s="159"/>
      <c r="D33" s="159"/>
      <c r="E33" s="159"/>
      <c r="F33" s="159"/>
      <c r="G33" s="159"/>
      <c r="H33" s="159"/>
      <c r="I33" s="159"/>
      <c r="J33" s="159"/>
      <c r="K33" s="159"/>
      <c r="L33" s="159"/>
      <c r="M33" s="159"/>
      <c r="N33" s="159"/>
      <c r="O33" s="159"/>
      <c r="P33" s="235"/>
      <c r="Q33" s="159"/>
      <c r="R33" s="241"/>
      <c r="S33" s="2"/>
    </row>
    <row r="34" spans="1:19" s="39" customFormat="1" ht="21" customHeight="1">
      <c r="A34" s="214" t="s">
        <v>145</v>
      </c>
      <c r="B34" s="25" t="s">
        <v>132</v>
      </c>
      <c r="C34" s="167">
        <f aca="true" t="shared" si="11" ref="C34:Q34">C14</f>
      </c>
      <c r="D34" s="168">
        <f t="shared" si="11"/>
      </c>
      <c r="E34" s="167">
        <f t="shared" si="11"/>
      </c>
      <c r="F34" s="168">
        <f t="shared" si="11"/>
      </c>
      <c r="G34" s="167">
        <f t="shared" si="11"/>
      </c>
      <c r="H34" s="168">
        <f t="shared" si="11"/>
      </c>
      <c r="I34" s="167">
        <f t="shared" si="11"/>
      </c>
      <c r="J34" s="168">
        <f t="shared" si="11"/>
      </c>
      <c r="K34" s="167">
        <f t="shared" si="11"/>
      </c>
      <c r="L34" s="168">
        <f t="shared" si="11"/>
      </c>
      <c r="M34" s="167">
        <f t="shared" si="11"/>
      </c>
      <c r="N34" s="168">
        <f t="shared" si="11"/>
      </c>
      <c r="O34" s="164">
        <f>IF(SUMIF($C$7:$N$7,$C$7,C34:N34)&lt;&gt;0,SUMIF($C$7:$N$7,$C$7,C34:N34),"")</f>
      </c>
      <c r="P34" s="198">
        <v>100</v>
      </c>
      <c r="Q34" s="169">
        <f t="shared" si="11"/>
      </c>
      <c r="R34" s="201">
        <v>100</v>
      </c>
      <c r="S34" s="2"/>
    </row>
    <row r="35" spans="1:18" ht="21" customHeight="1">
      <c r="A35" s="215" t="s">
        <v>146</v>
      </c>
      <c r="B35" s="40" t="s">
        <v>160</v>
      </c>
      <c r="C35" s="170">
        <f aca="true" t="shared" si="12" ref="C35:Q35">C30</f>
      </c>
      <c r="D35" s="171">
        <f t="shared" si="12"/>
      </c>
      <c r="E35" s="170">
        <f t="shared" si="12"/>
      </c>
      <c r="F35" s="171">
        <f t="shared" si="12"/>
      </c>
      <c r="G35" s="170">
        <f t="shared" si="12"/>
      </c>
      <c r="H35" s="171">
        <f t="shared" si="12"/>
      </c>
      <c r="I35" s="170">
        <f t="shared" si="12"/>
      </c>
      <c r="J35" s="171">
        <f t="shared" si="12"/>
      </c>
      <c r="K35" s="170">
        <f t="shared" si="12"/>
      </c>
      <c r="L35" s="171">
        <f t="shared" si="12"/>
      </c>
      <c r="M35" s="170">
        <f t="shared" si="12"/>
      </c>
      <c r="N35" s="171">
        <f t="shared" si="12"/>
      </c>
      <c r="O35" s="164">
        <f>IF(SUMIF($C$7:$N$7,$C$7,C35:N35)&lt;&gt;0,SUMIF($C$7:$N$7,$C$7,C35:N35),"")</f>
      </c>
      <c r="P35" s="240">
        <f>IF(O34&lt;&gt;"",SUM(O35)/SUM(O34)*100,"")</f>
      </c>
      <c r="Q35" s="172">
        <f t="shared" si="12"/>
      </c>
      <c r="R35" s="246">
        <f>IF(Q34&lt;&gt;"",SUM(Q35)/SUM(Q34)*100,"")</f>
      </c>
    </row>
    <row r="36" spans="1:19" s="8" customFormat="1" ht="21" customHeight="1" thickBot="1">
      <c r="A36" s="213" t="s">
        <v>147</v>
      </c>
      <c r="B36" s="28" t="s">
        <v>161</v>
      </c>
      <c r="C36" s="153">
        <f aca="true" t="shared" si="13" ref="C36:N36">IF(OR(C34&lt;&gt;"",C35&lt;&gt;""),SUM(C34)-SUM(C35),"")</f>
      </c>
      <c r="D36" s="154">
        <f t="shared" si="13"/>
      </c>
      <c r="E36" s="153">
        <f t="shared" si="13"/>
      </c>
      <c r="F36" s="154">
        <f t="shared" si="13"/>
      </c>
      <c r="G36" s="153">
        <f t="shared" si="13"/>
      </c>
      <c r="H36" s="154">
        <f t="shared" si="13"/>
      </c>
      <c r="I36" s="153">
        <f t="shared" si="13"/>
      </c>
      <c r="J36" s="154">
        <f t="shared" si="13"/>
      </c>
      <c r="K36" s="153">
        <f t="shared" si="13"/>
      </c>
      <c r="L36" s="154">
        <f t="shared" si="13"/>
      </c>
      <c r="M36" s="153">
        <f t="shared" si="13"/>
      </c>
      <c r="N36" s="154">
        <f t="shared" si="13"/>
      </c>
      <c r="O36" s="379" t="s">
        <v>291</v>
      </c>
      <c r="P36" s="380"/>
      <c r="Q36" s="377" t="s">
        <v>253</v>
      </c>
      <c r="R36" s="378"/>
      <c r="S36" s="2"/>
    </row>
    <row r="37" spans="1:18" ht="21" customHeight="1" thickTop="1">
      <c r="A37" s="215" t="s">
        <v>162</v>
      </c>
      <c r="B37" s="108" t="s">
        <v>227</v>
      </c>
      <c r="C37" s="163">
        <v>0</v>
      </c>
      <c r="D37" s="155">
        <f aca="true" t="shared" si="14" ref="D37:N37">C38</f>
      </c>
      <c r="E37" s="156">
        <f t="shared" si="14"/>
      </c>
      <c r="F37" s="155">
        <f t="shared" si="14"/>
      </c>
      <c r="G37" s="156">
        <f t="shared" si="14"/>
      </c>
      <c r="H37" s="155">
        <f t="shared" si="14"/>
      </c>
      <c r="I37" s="156">
        <f t="shared" si="14"/>
      </c>
      <c r="J37" s="155">
        <f t="shared" si="14"/>
      </c>
      <c r="K37" s="156">
        <f t="shared" si="14"/>
      </c>
      <c r="L37" s="155">
        <f t="shared" si="14"/>
      </c>
      <c r="M37" s="156">
        <f t="shared" si="14"/>
      </c>
      <c r="N37" s="155">
        <f t="shared" si="14"/>
      </c>
      <c r="O37" s="381">
        <f>IF(SUM(C8:N30)&gt;0,SUMIF(C18:N18,"Jahresende",C38:N38),"")</f>
      </c>
      <c r="P37" s="382"/>
      <c r="Q37" s="373">
        <f>N38</f>
      </c>
      <c r="R37" s="374"/>
    </row>
    <row r="38" spans="1:19" s="8" customFormat="1" ht="21" customHeight="1" thickBot="1">
      <c r="A38" s="208" t="s">
        <v>147</v>
      </c>
      <c r="B38" s="28" t="s">
        <v>163</v>
      </c>
      <c r="C38" s="153">
        <f>IF(SUM(C8:N30)&gt;0,SUM(C36:C37),"")</f>
      </c>
      <c r="D38" s="154">
        <f aca="true" t="shared" si="15" ref="D38:N38">IF(OR(D36&lt;&gt;"",D37&lt;&gt;""),SUM(D36)+SUM(D37),"")</f>
      </c>
      <c r="E38" s="153">
        <f t="shared" si="15"/>
      </c>
      <c r="F38" s="154">
        <f t="shared" si="15"/>
      </c>
      <c r="G38" s="153">
        <f t="shared" si="15"/>
      </c>
      <c r="H38" s="154">
        <f t="shared" si="15"/>
      </c>
      <c r="I38" s="153">
        <f t="shared" si="15"/>
      </c>
      <c r="J38" s="154">
        <f t="shared" si="15"/>
      </c>
      <c r="K38" s="153">
        <f t="shared" si="15"/>
      </c>
      <c r="L38" s="154">
        <f t="shared" si="15"/>
      </c>
      <c r="M38" s="153">
        <f t="shared" si="15"/>
      </c>
      <c r="N38" s="154">
        <f t="shared" si="15"/>
      </c>
      <c r="O38" s="383"/>
      <c r="P38" s="384"/>
      <c r="Q38" s="375"/>
      <c r="R38" s="376"/>
      <c r="S38" s="2"/>
    </row>
    <row r="39" spans="1:19" s="8" customFormat="1" ht="6" customHeight="1" thickTop="1">
      <c r="A39" s="9"/>
      <c r="B39" s="41"/>
      <c r="C39" s="41"/>
      <c r="D39" s="41"/>
      <c r="E39" s="41"/>
      <c r="F39" s="41"/>
      <c r="G39" s="41"/>
      <c r="H39" s="41"/>
      <c r="I39" s="41"/>
      <c r="J39" s="41"/>
      <c r="K39" s="41"/>
      <c r="L39" s="41"/>
      <c r="M39" s="41"/>
      <c r="N39" s="41"/>
      <c r="O39" s="41"/>
      <c r="P39" s="41"/>
      <c r="Q39" s="41"/>
      <c r="R39" s="41"/>
      <c r="S39" s="2"/>
    </row>
    <row r="40" spans="1:19" s="43" customFormat="1" ht="10.5" customHeight="1">
      <c r="A40" s="204" t="s">
        <v>164</v>
      </c>
      <c r="B40" s="42"/>
      <c r="C40" s="42"/>
      <c r="D40" s="42"/>
      <c r="E40" s="42"/>
      <c r="F40" s="42"/>
      <c r="G40" s="42"/>
      <c r="H40" s="42"/>
      <c r="I40" s="42"/>
      <c r="J40" s="42"/>
      <c r="K40" s="42"/>
      <c r="L40" s="42"/>
      <c r="M40" s="42"/>
      <c r="N40" s="42"/>
      <c r="O40" s="42"/>
      <c r="P40" s="42"/>
      <c r="Q40" s="42"/>
      <c r="R40" s="174"/>
      <c r="S40" s="2"/>
    </row>
    <row r="41" spans="1:18" ht="10.5" customHeight="1">
      <c r="A41" s="202" t="s">
        <v>292</v>
      </c>
      <c r="B41" s="44"/>
      <c r="C41" s="45">
        <f aca="true" t="shared" si="16" ref="C41:N41">IF(C$38=MAX($C$38:$N$38),"X","")</f>
      </c>
      <c r="D41" s="45">
        <f t="shared" si="16"/>
      </c>
      <c r="E41" s="45">
        <f t="shared" si="16"/>
      </c>
      <c r="F41" s="45">
        <f t="shared" si="16"/>
      </c>
      <c r="G41" s="45">
        <f t="shared" si="16"/>
      </c>
      <c r="H41" s="45">
        <f t="shared" si="16"/>
      </c>
      <c r="I41" s="45">
        <f t="shared" si="16"/>
      </c>
      <c r="J41" s="45">
        <f t="shared" si="16"/>
      </c>
      <c r="K41" s="45">
        <f t="shared" si="16"/>
      </c>
      <c r="L41" s="45">
        <f t="shared" si="16"/>
      </c>
      <c r="M41" s="45">
        <f t="shared" si="16"/>
      </c>
      <c r="N41" s="45">
        <f t="shared" si="16"/>
      </c>
      <c r="O41" s="46"/>
      <c r="P41" s="46"/>
      <c r="Q41" s="46"/>
      <c r="R41" s="175"/>
    </row>
    <row r="42" spans="1:18" ht="10.5" customHeight="1">
      <c r="A42" s="203" t="s">
        <v>293</v>
      </c>
      <c r="B42" s="47"/>
      <c r="C42" s="38">
        <f aca="true" t="shared" si="17" ref="C42:N42">IF(C$38=MIN($C$38:$N$38),"X","")</f>
      </c>
      <c r="D42" s="38">
        <f t="shared" si="17"/>
      </c>
      <c r="E42" s="38">
        <f t="shared" si="17"/>
      </c>
      <c r="F42" s="38">
        <f t="shared" si="17"/>
      </c>
      <c r="G42" s="38">
        <f t="shared" si="17"/>
      </c>
      <c r="H42" s="38">
        <f t="shared" si="17"/>
      </c>
      <c r="I42" s="38">
        <f t="shared" si="17"/>
      </c>
      <c r="J42" s="38">
        <f t="shared" si="17"/>
      </c>
      <c r="K42" s="38">
        <f t="shared" si="17"/>
      </c>
      <c r="L42" s="38">
        <f t="shared" si="17"/>
      </c>
      <c r="M42" s="38">
        <f t="shared" si="17"/>
      </c>
      <c r="N42" s="38">
        <f t="shared" si="17"/>
      </c>
      <c r="O42" s="48"/>
      <c r="P42" s="48"/>
      <c r="Q42" s="48"/>
      <c r="R42" s="176"/>
    </row>
    <row r="43" spans="1:19" s="50" customFormat="1" ht="13.5" customHeight="1">
      <c r="A43" s="49" t="s">
        <v>30</v>
      </c>
      <c r="C43" s="49"/>
      <c r="D43" s="49"/>
      <c r="E43" s="49"/>
      <c r="F43" s="49"/>
      <c r="G43" s="49"/>
      <c r="H43" s="49"/>
      <c r="I43" s="49"/>
      <c r="R43" s="103"/>
      <c r="S43" s="2"/>
    </row>
    <row r="44" spans="1:19" s="5" customFormat="1" ht="13.5" customHeight="1">
      <c r="A44" s="7"/>
      <c r="B44" s="7"/>
      <c r="C44" s="7"/>
      <c r="D44" s="7"/>
      <c r="E44" s="7"/>
      <c r="F44" s="7"/>
      <c r="G44" s="7"/>
      <c r="H44" s="7"/>
      <c r="I44" s="7"/>
      <c r="J44" s="51"/>
      <c r="K44" s="51"/>
      <c r="L44" s="51"/>
      <c r="M44" s="51"/>
      <c r="N44" s="51"/>
      <c r="O44" s="51"/>
      <c r="P44" s="51"/>
      <c r="Q44" s="51"/>
      <c r="R44" s="51"/>
      <c r="S44" s="2"/>
    </row>
    <row r="45" spans="1:19" s="5" customFormat="1" ht="13.5" customHeight="1">
      <c r="A45" s="7"/>
      <c r="B45" s="7"/>
      <c r="C45" s="7"/>
      <c r="D45" s="7"/>
      <c r="E45" s="7"/>
      <c r="F45" s="7"/>
      <c r="G45" s="7"/>
      <c r="H45" s="7"/>
      <c r="I45" s="7"/>
      <c r="J45" s="51"/>
      <c r="K45" s="51"/>
      <c r="L45" s="51"/>
      <c r="M45" s="51"/>
      <c r="N45" s="51"/>
      <c r="O45" s="51"/>
      <c r="P45" s="51"/>
      <c r="Q45" s="51"/>
      <c r="R45" s="51"/>
      <c r="S45" s="2"/>
    </row>
    <row r="46" spans="1:19" s="5" customFormat="1" ht="13.5" customHeight="1">
      <c r="A46" s="7"/>
      <c r="B46" s="7"/>
      <c r="C46" s="7"/>
      <c r="D46" s="7"/>
      <c r="E46" s="7"/>
      <c r="F46" s="7"/>
      <c r="G46" s="7"/>
      <c r="H46" s="7"/>
      <c r="I46" s="7"/>
      <c r="J46" s="51"/>
      <c r="K46" s="51"/>
      <c r="L46" s="51"/>
      <c r="M46" s="51"/>
      <c r="N46" s="51"/>
      <c r="O46" s="51"/>
      <c r="P46" s="51"/>
      <c r="Q46" s="51"/>
      <c r="R46" s="51"/>
      <c r="S46" s="2"/>
    </row>
    <row r="47" spans="1:19" s="53" customFormat="1" ht="13.5" customHeight="1">
      <c r="A47" s="7"/>
      <c r="B47" s="7"/>
      <c r="C47" s="7"/>
      <c r="D47" s="7"/>
      <c r="E47" s="7"/>
      <c r="F47" s="7"/>
      <c r="G47" s="7"/>
      <c r="H47" s="7"/>
      <c r="I47" s="7"/>
      <c r="J47" s="52"/>
      <c r="K47" s="52"/>
      <c r="L47" s="52"/>
      <c r="M47" s="52"/>
      <c r="N47" s="52"/>
      <c r="O47" s="52"/>
      <c r="P47" s="52"/>
      <c r="Q47" s="52"/>
      <c r="R47" s="52"/>
      <c r="S47" s="2"/>
    </row>
    <row r="48" spans="1:18" ht="13.5" customHeight="1">
      <c r="A48" s="9"/>
      <c r="B48" s="9"/>
      <c r="C48" s="9"/>
      <c r="D48" s="120"/>
      <c r="E48" s="120"/>
      <c r="F48" s="120"/>
      <c r="G48" s="120"/>
      <c r="H48" s="54"/>
      <c r="I48" s="54"/>
      <c r="J48" s="51"/>
      <c r="K48" s="51"/>
      <c r="L48" s="51"/>
      <c r="M48" s="51"/>
      <c r="N48" s="51"/>
      <c r="O48" s="51"/>
      <c r="P48" s="51"/>
      <c r="Q48" s="51"/>
      <c r="R48" s="51"/>
    </row>
    <row r="49" spans="1:18" ht="12.75">
      <c r="A49" s="34" t="s">
        <v>35</v>
      </c>
      <c r="B49" s="34"/>
      <c r="C49" s="34"/>
      <c r="D49" s="54"/>
      <c r="E49" s="54"/>
      <c r="F49" s="54"/>
      <c r="G49" s="54"/>
      <c r="H49" s="54"/>
      <c r="I49" s="54"/>
      <c r="J49" s="5"/>
      <c r="K49" s="51"/>
      <c r="L49" s="51"/>
      <c r="M49" s="51"/>
      <c r="N49" s="51"/>
      <c r="O49" s="51"/>
      <c r="P49" s="51"/>
      <c r="Q49" s="51"/>
      <c r="R49" s="149" t="str">
        <f>CONCATENATE(HILFE!C144," - Vordruck 8003")</f>
        <v>© Sparkasse Heidelberg 2008 - V2.51 - Vordruck 8003</v>
      </c>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sheetData>
  <sheetProtection password="E729" sheet="1" objects="1" scenarios="1"/>
  <mergeCells count="6">
    <mergeCell ref="A1:I1"/>
    <mergeCell ref="J1:R1"/>
    <mergeCell ref="Q37:R38"/>
    <mergeCell ref="Q36:R36"/>
    <mergeCell ref="O36:P36"/>
    <mergeCell ref="O37:P38"/>
  </mergeCells>
  <conditionalFormatting sqref="C8:N14 C5:N6 C18:M30 C34:M38">
    <cfRule type="expression" priority="1" dxfId="8" stopIfTrue="1">
      <formula>C$8="Jahresende"</formula>
    </cfRule>
  </conditionalFormatting>
  <conditionalFormatting sqref="Q36">
    <cfRule type="cellIs" priority="2" dxfId="5" operator="lessThan" stopIfTrue="1">
      <formula>0</formula>
    </cfRule>
  </conditionalFormatting>
  <conditionalFormatting sqref="C41:N41">
    <cfRule type="cellIs" priority="3" dxfId="4" operator="equal" stopIfTrue="1">
      <formula>"X"</formula>
    </cfRule>
  </conditionalFormatting>
  <conditionalFormatting sqref="C42:N42">
    <cfRule type="cellIs" priority="4" dxfId="3" operator="equal" stopIfTrue="1">
      <formula>"X"</formula>
    </cfRule>
  </conditionalFormatting>
  <conditionalFormatting sqref="A1:I1">
    <cfRule type="cellIs" priority="5" dxfId="0" operator="equal" stopIfTrue="1">
      <formula>"Bitte den Namen des Unternehmens bei der Rentabilitätsvorschau eingeben"</formula>
    </cfRule>
  </conditionalFormatting>
  <dataValidations count="2">
    <dataValidation type="whole" allowBlank="1" showInputMessage="1" showErrorMessage="1" sqref="C37">
      <formula1>-99999999</formula1>
      <formula2>99999999</formula2>
    </dataValidation>
    <dataValidation type="whole" allowBlank="1" showInputMessage="1" showErrorMessage="1" sqref="C29:N29 C19:N27 C6:N6 C9:N13">
      <formula1>0</formula1>
      <formula2>99999999</formula2>
    </dataValidation>
  </dataValidations>
  <printOptions horizontalCentered="1"/>
  <pageMargins left="0.4724409448818898" right="0.4724409448818898" top="0.57" bottom="0.4724409448818898" header="0.57" footer="0.4724409448818898"/>
  <pageSetup horizontalDpi="600" verticalDpi="600" orientation="landscape" paperSize="9" scale="65" r:id="rId3"/>
  <legacyDrawing r:id="rId2"/>
</worksheet>
</file>

<file path=xl/worksheets/sheet4.xml><?xml version="1.0" encoding="utf-8"?>
<worksheet xmlns="http://schemas.openxmlformats.org/spreadsheetml/2006/main" xmlns:r="http://schemas.openxmlformats.org/officeDocument/2006/relationships">
  <dimension ref="A1:E76"/>
  <sheetViews>
    <sheetView showGridLines="0" zoomScalePageLayoutView="0" workbookViewId="0" topLeftCell="A1">
      <pane ySplit="1" topLeftCell="A2" activePane="bottomLeft" state="frozen"/>
      <selection pane="topLeft" activeCell="B20" sqref="B20:C20"/>
      <selection pane="bottomLeft" activeCell="C6" sqref="C6"/>
    </sheetView>
  </sheetViews>
  <sheetFormatPr defaultColWidth="0" defaultRowHeight="12.75" zeroHeight="1"/>
  <cols>
    <col min="1" max="1" width="3.7109375" style="2" customWidth="1"/>
    <col min="2" max="2" width="78.7109375" style="2" customWidth="1"/>
    <col min="3" max="3" width="16.7109375" style="2" customWidth="1"/>
    <col min="4" max="4" width="10.7109375" style="36" customWidth="1"/>
    <col min="5" max="5" width="0.2890625" style="51" customWidth="1"/>
    <col min="6" max="16384" width="0" style="37" hidden="1" customWidth="1"/>
  </cols>
  <sheetData>
    <row r="1" spans="1:4" ht="24" customHeight="1">
      <c r="A1" s="371" t="str">
        <f>IF(Rentabilität!A1="&gt;&gt;&gt; Bitte geben Sie hier den Namen Ihres Unternehmens ein &lt;&lt;&lt;","Bitte den Namen des Unternehmens bei der Rentabilitätsvorschau eingeben",Rentabilität!A1)</f>
        <v>Bitte den Namen des Unternehmens bei der Rentabilitätsvorschau eingeben</v>
      </c>
      <c r="B1" s="371"/>
      <c r="C1" s="371"/>
      <c r="D1" s="371"/>
    </row>
    <row r="2" spans="1:5" s="8" customFormat="1" ht="7.5" customHeight="1">
      <c r="A2" s="7"/>
      <c r="B2" s="7"/>
      <c r="C2" s="7"/>
      <c r="D2" s="7"/>
      <c r="E2" s="2"/>
    </row>
    <row r="3" spans="1:5" s="85" customFormat="1" ht="24" customHeight="1">
      <c r="A3" s="81" t="s">
        <v>165</v>
      </c>
      <c r="B3" s="81"/>
      <c r="C3" s="81"/>
      <c r="D3" s="89" t="s">
        <v>10</v>
      </c>
      <c r="E3" s="84"/>
    </row>
    <row r="4" spans="1:5" s="8" customFormat="1" ht="7.5" customHeight="1">
      <c r="A4" s="9"/>
      <c r="B4" s="9"/>
      <c r="C4" s="9"/>
      <c r="D4" s="9"/>
      <c r="E4" s="2"/>
    </row>
    <row r="5" spans="1:5" ht="18" customHeight="1">
      <c r="A5" s="182" t="s">
        <v>166</v>
      </c>
      <c r="B5" s="55"/>
      <c r="C5" s="56" t="s">
        <v>167</v>
      </c>
      <c r="D5" s="57" t="s">
        <v>144</v>
      </c>
      <c r="E5" s="2"/>
    </row>
    <row r="6" spans="1:5" ht="18" customHeight="1">
      <c r="A6" s="68" t="s">
        <v>145</v>
      </c>
      <c r="B6" s="69" t="s">
        <v>168</v>
      </c>
      <c r="C6" s="122"/>
      <c r="D6" s="70">
        <f>IF(AND(C$57&lt;&gt;"",SUM(C6)&lt;&gt;0),C6/SUM(C$57)*100,"")</f>
      </c>
      <c r="E6" s="2"/>
    </row>
    <row r="7" spans="1:5" ht="18" customHeight="1">
      <c r="A7" s="62" t="s">
        <v>145</v>
      </c>
      <c r="B7" s="111" t="s">
        <v>72</v>
      </c>
      <c r="C7" s="123"/>
      <c r="D7" s="70">
        <f>IF(AND(C$57&lt;&gt;"",SUM(C7)&lt;&gt;0),C7/SUM(C$57)*100,"")</f>
      </c>
      <c r="E7" s="2"/>
    </row>
    <row r="8" spans="1:5" s="8" customFormat="1" ht="18" customHeight="1">
      <c r="A8" s="58" t="s">
        <v>147</v>
      </c>
      <c r="B8" s="59" t="s">
        <v>169</v>
      </c>
      <c r="C8" s="60">
        <f>IF(SUM(C6:C7)&lt;&gt;0,SUM(C6:C7),"")</f>
      </c>
      <c r="D8" s="61">
        <f>IF(AND(C$57&lt;&gt;"",SUM(C8)&lt;&gt;0),C8/SUM(C$57)*100,"")</f>
      </c>
      <c r="E8" s="2"/>
    </row>
    <row r="9" spans="1:5" s="8" customFormat="1" ht="4.5" customHeight="1">
      <c r="A9" s="93"/>
      <c r="B9" s="93"/>
      <c r="C9" s="93"/>
      <c r="D9" s="93"/>
      <c r="E9" s="2"/>
    </row>
    <row r="10" spans="1:5" s="8" customFormat="1" ht="4.5" customHeight="1">
      <c r="A10" s="97"/>
      <c r="B10" s="97"/>
      <c r="C10" s="97"/>
      <c r="D10" s="97"/>
      <c r="E10" s="2"/>
    </row>
    <row r="11" spans="1:5" s="8" customFormat="1" ht="4.5" customHeight="1">
      <c r="A11" s="90"/>
      <c r="B11" s="90"/>
      <c r="C11" s="90"/>
      <c r="D11" s="90"/>
      <c r="E11" s="2"/>
    </row>
    <row r="12" spans="1:5" ht="18" customHeight="1">
      <c r="A12" s="182" t="s">
        <v>170</v>
      </c>
      <c r="B12" s="55"/>
      <c r="C12" s="72"/>
      <c r="D12" s="57"/>
      <c r="E12" s="2"/>
    </row>
    <row r="13" spans="1:5" ht="18" customHeight="1">
      <c r="A13" s="62" t="s">
        <v>145</v>
      </c>
      <c r="B13" s="64" t="s">
        <v>171</v>
      </c>
      <c r="C13" s="123"/>
      <c r="D13" s="70">
        <f>IF(AND(C$57&lt;&gt;"",SUM(C13)&lt;&gt;0),C13/SUM(C$57)*100,"")</f>
      </c>
      <c r="E13" s="2"/>
    </row>
    <row r="14" spans="1:5" ht="18" customHeight="1">
      <c r="A14" s="62" t="s">
        <v>145</v>
      </c>
      <c r="B14" s="64" t="s">
        <v>172</v>
      </c>
      <c r="C14" s="123"/>
      <c r="D14" s="70">
        <f>IF(AND(C$57&lt;&gt;"",SUM(C14)&lt;&gt;0),C14/SUM(C$57)*100,"")</f>
      </c>
      <c r="E14" s="2"/>
    </row>
    <row r="15" spans="1:5" ht="18" customHeight="1">
      <c r="A15" s="62" t="s">
        <v>145</v>
      </c>
      <c r="B15" s="177" t="s">
        <v>73</v>
      </c>
      <c r="C15" s="123"/>
      <c r="D15" s="70">
        <f>IF(AND(C$57&lt;&gt;"",SUM(C15)&lt;&gt;0),C15/SUM(C$57)*100,"")</f>
      </c>
      <c r="E15" s="2"/>
    </row>
    <row r="16" spans="1:5" s="8" customFormat="1" ht="18" customHeight="1">
      <c r="A16" s="58" t="s">
        <v>147</v>
      </c>
      <c r="B16" s="59" t="s">
        <v>173</v>
      </c>
      <c r="C16" s="60">
        <f>IF(SUM(C13:C15)&lt;&gt;0,SUM(C13:C15),"")</f>
      </c>
      <c r="D16" s="61">
        <f>IF(AND(C$57&lt;&gt;"",SUM(C16)&lt;&gt;0),C16/SUM(C$57)*100,"")</f>
      </c>
      <c r="E16" s="2"/>
    </row>
    <row r="17" spans="1:5" s="8" customFormat="1" ht="4.5" customHeight="1">
      <c r="A17" s="93"/>
      <c r="B17" s="93"/>
      <c r="C17" s="93"/>
      <c r="D17" s="93"/>
      <c r="E17" s="2"/>
    </row>
    <row r="18" spans="1:5" s="8" customFormat="1" ht="4.5" customHeight="1">
      <c r="A18" s="97"/>
      <c r="B18" s="97"/>
      <c r="C18" s="97"/>
      <c r="D18" s="97"/>
      <c r="E18" s="2"/>
    </row>
    <row r="19" spans="1:5" s="8" customFormat="1" ht="4.5" customHeight="1">
      <c r="A19" s="90"/>
      <c r="B19" s="90"/>
      <c r="C19" s="90"/>
      <c r="D19" s="90"/>
      <c r="E19" s="2"/>
    </row>
    <row r="20" spans="1:5" ht="18" customHeight="1">
      <c r="A20" s="182" t="s">
        <v>174</v>
      </c>
      <c r="B20" s="55"/>
      <c r="C20" s="72"/>
      <c r="D20" s="57"/>
      <c r="E20" s="2"/>
    </row>
    <row r="21" spans="1:5" ht="18" customHeight="1">
      <c r="A21" s="62" t="s">
        <v>145</v>
      </c>
      <c r="B21" s="63" t="s">
        <v>175</v>
      </c>
      <c r="C21" s="123"/>
      <c r="D21" s="70">
        <f>IF(AND(C$57&lt;&gt;"",SUM(C21)&lt;&gt;0),C21/SUM(C$57)*100,"")</f>
      </c>
      <c r="E21" s="2"/>
    </row>
    <row r="22" spans="1:5" ht="18" customHeight="1">
      <c r="A22" s="62" t="s">
        <v>145</v>
      </c>
      <c r="B22" s="64" t="s">
        <v>176</v>
      </c>
      <c r="C22" s="123"/>
      <c r="D22" s="70">
        <f>IF(AND(C$57&lt;&gt;"",SUM(C22)&lt;&gt;0),C22/SUM(C$57)*100,"")</f>
      </c>
      <c r="E22" s="2"/>
    </row>
    <row r="23" spans="1:5" s="8" customFormat="1" ht="18" customHeight="1">
      <c r="A23" s="58" t="s">
        <v>147</v>
      </c>
      <c r="B23" s="59" t="s">
        <v>177</v>
      </c>
      <c r="C23" s="60">
        <f>IF(SUM(C21:C22)&lt;&gt;0,SUM(C21:C22),"")</f>
      </c>
      <c r="D23" s="61">
        <f>IF(AND(C$57&lt;&gt;"",SUM(C23)&lt;&gt;0),C23/SUM(C$57)*100,"")</f>
      </c>
      <c r="E23" s="2"/>
    </row>
    <row r="24" spans="1:5" s="8" customFormat="1" ht="4.5" customHeight="1">
      <c r="A24" s="93"/>
      <c r="B24" s="93"/>
      <c r="C24" s="93"/>
      <c r="D24" s="93"/>
      <c r="E24" s="2"/>
    </row>
    <row r="25" spans="1:5" s="8" customFormat="1" ht="4.5" customHeight="1">
      <c r="A25" s="97"/>
      <c r="B25" s="97"/>
      <c r="C25" s="97"/>
      <c r="D25" s="97"/>
      <c r="E25" s="2"/>
    </row>
    <row r="26" spans="1:5" s="8" customFormat="1" ht="4.5" customHeight="1">
      <c r="A26" s="90"/>
      <c r="B26" s="90"/>
      <c r="C26" s="90"/>
      <c r="D26" s="90"/>
      <c r="E26" s="2"/>
    </row>
    <row r="27" spans="1:5" ht="18" customHeight="1">
      <c r="A27" s="182" t="s">
        <v>178</v>
      </c>
      <c r="B27" s="55"/>
      <c r="C27" s="72"/>
      <c r="D27" s="57"/>
      <c r="E27" s="2"/>
    </row>
    <row r="28" spans="1:5" ht="18" customHeight="1">
      <c r="A28" s="62" t="s">
        <v>145</v>
      </c>
      <c r="B28" s="63" t="s">
        <v>179</v>
      </c>
      <c r="C28" s="123"/>
      <c r="D28" s="70">
        <f>IF(AND(C$57&lt;&gt;"",SUM(C28)&lt;&gt;0),C28/SUM(C$57)*100,"")</f>
      </c>
      <c r="E28" s="2"/>
    </row>
    <row r="29" spans="1:5" ht="18" customHeight="1">
      <c r="A29" s="62" t="s">
        <v>145</v>
      </c>
      <c r="B29" s="177" t="s">
        <v>74</v>
      </c>
      <c r="C29" s="123"/>
      <c r="D29" s="70">
        <f>IF(AND(C$57&lt;&gt;"",SUM(C29)&lt;&gt;0),C29/SUM(C$57)*100,"")</f>
      </c>
      <c r="E29" s="2"/>
    </row>
    <row r="30" spans="1:5" s="8" customFormat="1" ht="18" customHeight="1">
      <c r="A30" s="58" t="s">
        <v>147</v>
      </c>
      <c r="B30" s="59" t="s">
        <v>180</v>
      </c>
      <c r="C30" s="60">
        <f>IF(SUM(C28:C29)&lt;&gt;0,SUM(C28:C29),"")</f>
      </c>
      <c r="D30" s="61">
        <f>IF(AND(C$57&lt;&gt;"",SUM(C30)&lt;&gt;0),C30/SUM(C$57)*100,"")</f>
      </c>
      <c r="E30" s="2"/>
    </row>
    <row r="31" spans="1:5" s="8" customFormat="1" ht="4.5" customHeight="1">
      <c r="A31" s="93"/>
      <c r="B31" s="93"/>
      <c r="C31" s="93"/>
      <c r="D31" s="93"/>
      <c r="E31" s="2"/>
    </row>
    <row r="32" spans="1:5" s="8" customFormat="1" ht="4.5" customHeight="1">
      <c r="A32" s="97"/>
      <c r="B32" s="97"/>
      <c r="C32" s="97"/>
      <c r="D32" s="97"/>
      <c r="E32" s="2"/>
    </row>
    <row r="33" spans="1:5" s="8" customFormat="1" ht="4.5" customHeight="1">
      <c r="A33" s="90"/>
      <c r="B33" s="90"/>
      <c r="C33" s="90"/>
      <c r="D33" s="90"/>
      <c r="E33" s="2"/>
    </row>
    <row r="34" spans="1:5" s="8" customFormat="1" ht="18" customHeight="1">
      <c r="A34" s="65" t="s">
        <v>145</v>
      </c>
      <c r="B34" s="66" t="s">
        <v>181</v>
      </c>
      <c r="C34" s="124"/>
      <c r="D34" s="67">
        <f>IF(AND(C$57&lt;&gt;"",SUM(C34)&lt;&gt;0),C34/SUM(C$57)*100,"")</f>
      </c>
      <c r="E34" s="2"/>
    </row>
    <row r="35" spans="1:5" s="8" customFormat="1" ht="4.5" customHeight="1">
      <c r="A35" s="93"/>
      <c r="B35" s="93"/>
      <c r="C35" s="93"/>
      <c r="D35" s="93"/>
      <c r="E35" s="2"/>
    </row>
    <row r="36" spans="1:5" s="8" customFormat="1" ht="4.5" customHeight="1">
      <c r="A36" s="97"/>
      <c r="B36" s="97"/>
      <c r="C36" s="97"/>
      <c r="D36" s="97"/>
      <c r="E36" s="2"/>
    </row>
    <row r="37" spans="1:5" s="8" customFormat="1" ht="4.5" customHeight="1">
      <c r="A37" s="90"/>
      <c r="B37" s="90"/>
      <c r="C37" s="90"/>
      <c r="D37" s="90"/>
      <c r="E37" s="2"/>
    </row>
    <row r="38" spans="1:5" s="8" customFormat="1" ht="18" customHeight="1">
      <c r="A38" s="65" t="s">
        <v>145</v>
      </c>
      <c r="B38" s="66" t="s">
        <v>182</v>
      </c>
      <c r="C38" s="124"/>
      <c r="D38" s="67">
        <f>IF(AND(C$57&lt;&gt;"",SUM(C38)&lt;&gt;0),C38/SUM(C$57)*100,"")</f>
      </c>
      <c r="E38" s="2"/>
    </row>
    <row r="39" spans="1:5" s="8" customFormat="1" ht="4.5" customHeight="1">
      <c r="A39" s="93"/>
      <c r="B39" s="93"/>
      <c r="C39" s="93"/>
      <c r="D39" s="93"/>
      <c r="E39" s="2"/>
    </row>
    <row r="40" spans="1:5" s="8" customFormat="1" ht="4.5" customHeight="1">
      <c r="A40" s="97"/>
      <c r="B40" s="97"/>
      <c r="C40" s="97"/>
      <c r="D40" s="97"/>
      <c r="E40" s="2"/>
    </row>
    <row r="41" spans="1:5" s="8" customFormat="1" ht="4.5" customHeight="1">
      <c r="A41" s="183"/>
      <c r="B41" s="90"/>
      <c r="C41" s="90"/>
      <c r="D41" s="90"/>
      <c r="E41" s="2"/>
    </row>
    <row r="42" spans="1:5" ht="18" customHeight="1">
      <c r="A42" s="182" t="s">
        <v>183</v>
      </c>
      <c r="B42" s="55"/>
      <c r="C42" s="72"/>
      <c r="D42" s="57"/>
      <c r="E42" s="2"/>
    </row>
    <row r="43" spans="1:5" ht="18" customHeight="1">
      <c r="A43" s="73" t="s">
        <v>145</v>
      </c>
      <c r="B43" s="177" t="s">
        <v>75</v>
      </c>
      <c r="C43" s="125"/>
      <c r="D43" s="70">
        <f aca="true" t="shared" si="0" ref="D43:D49">IF(AND(C$57&lt;&gt;"",SUM(C43)&lt;&gt;0),C43/SUM(C$57)*100,"")</f>
      </c>
      <c r="E43" s="2"/>
    </row>
    <row r="44" spans="1:5" ht="18" customHeight="1">
      <c r="A44" s="62" t="s">
        <v>145</v>
      </c>
      <c r="B44" s="64" t="s">
        <v>184</v>
      </c>
      <c r="C44" s="123"/>
      <c r="D44" s="70">
        <f t="shared" si="0"/>
      </c>
      <c r="E44" s="2"/>
    </row>
    <row r="45" spans="1:5" ht="18" customHeight="1">
      <c r="A45" s="62" t="s">
        <v>145</v>
      </c>
      <c r="B45" s="64" t="s">
        <v>185</v>
      </c>
      <c r="C45" s="123"/>
      <c r="D45" s="70">
        <f t="shared" si="0"/>
      </c>
      <c r="E45" s="2"/>
    </row>
    <row r="46" spans="1:5" ht="18" customHeight="1">
      <c r="A46" s="62" t="s">
        <v>145</v>
      </c>
      <c r="B46" s="64" t="s">
        <v>186</v>
      </c>
      <c r="C46" s="123"/>
      <c r="D46" s="70">
        <f t="shared" si="0"/>
      </c>
      <c r="E46" s="2"/>
    </row>
    <row r="47" spans="1:5" ht="18" customHeight="1">
      <c r="A47" s="62" t="s">
        <v>145</v>
      </c>
      <c r="B47" s="64" t="s">
        <v>187</v>
      </c>
      <c r="C47" s="123"/>
      <c r="D47" s="70">
        <f t="shared" si="0"/>
      </c>
      <c r="E47" s="2"/>
    </row>
    <row r="48" spans="1:5" ht="18" customHeight="1">
      <c r="A48" s="62" t="s">
        <v>145</v>
      </c>
      <c r="B48" s="177" t="s">
        <v>76</v>
      </c>
      <c r="C48" s="123"/>
      <c r="D48" s="70">
        <f t="shared" si="0"/>
      </c>
      <c r="E48" s="2"/>
    </row>
    <row r="49" spans="1:5" s="8" customFormat="1" ht="18" customHeight="1">
      <c r="A49" s="58" t="s">
        <v>147</v>
      </c>
      <c r="B49" s="59" t="s">
        <v>188</v>
      </c>
      <c r="C49" s="60">
        <f>IF(SUM(C43:C48)&lt;&gt;0,SUM(C43:C48),"")</f>
      </c>
      <c r="D49" s="61">
        <f t="shared" si="0"/>
      </c>
      <c r="E49" s="2"/>
    </row>
    <row r="50" spans="1:5" s="8" customFormat="1" ht="4.5" customHeight="1">
      <c r="A50" s="93"/>
      <c r="B50" s="93"/>
      <c r="C50" s="93"/>
      <c r="D50" s="93"/>
      <c r="E50" s="2"/>
    </row>
    <row r="51" spans="1:5" s="8" customFormat="1" ht="4.5" customHeight="1">
      <c r="A51" s="97"/>
      <c r="B51" s="97"/>
      <c r="C51" s="97"/>
      <c r="D51" s="97"/>
      <c r="E51" s="2"/>
    </row>
    <row r="52" spans="1:5" s="8" customFormat="1" ht="4.5" customHeight="1">
      <c r="A52" s="90"/>
      <c r="B52" s="90"/>
      <c r="C52" s="90"/>
      <c r="D52" s="90"/>
      <c r="E52" s="2"/>
    </row>
    <row r="53" spans="1:5" s="8" customFormat="1" ht="18" customHeight="1">
      <c r="A53" s="65" t="s">
        <v>145</v>
      </c>
      <c r="B53" s="66" t="s">
        <v>189</v>
      </c>
      <c r="C53" s="124"/>
      <c r="D53" s="67">
        <f>IF(AND(C$57&lt;&gt;"",SUM(C53)&lt;&gt;0),C53/SUM(C$57)*100,"")</f>
      </c>
      <c r="E53" s="2"/>
    </row>
    <row r="54" spans="1:5" s="8" customFormat="1" ht="4.5" customHeight="1">
      <c r="A54" s="93"/>
      <c r="B54" s="93"/>
      <c r="C54" s="93"/>
      <c r="D54" s="93"/>
      <c r="E54" s="2"/>
    </row>
    <row r="55" spans="1:5" s="8" customFormat="1" ht="4.5" customHeight="1">
      <c r="A55" s="94"/>
      <c r="B55" s="94"/>
      <c r="C55" s="94"/>
      <c r="D55" s="94"/>
      <c r="E55" s="2"/>
    </row>
    <row r="56" spans="1:5" s="8" customFormat="1" ht="4.5" customHeight="1">
      <c r="A56" s="90"/>
      <c r="B56" s="90"/>
      <c r="C56" s="90"/>
      <c r="D56" s="95"/>
      <c r="E56" s="2"/>
    </row>
    <row r="57" spans="1:5" ht="18" customHeight="1" thickBot="1">
      <c r="A57" s="58" t="s">
        <v>147</v>
      </c>
      <c r="B57" s="59" t="s">
        <v>190</v>
      </c>
      <c r="C57" s="60">
        <f>IF(SUM(C53,C49,C38,C34,C30,C23,C16,C8)&lt;&gt;0,SUM(C53,C49,C38,C34,C30,C23,C16,C8),"")</f>
      </c>
      <c r="D57" s="86">
        <v>100</v>
      </c>
      <c r="E57" s="2"/>
    </row>
    <row r="58" spans="1:5" ht="18" customHeight="1" thickTop="1">
      <c r="A58" s="62" t="s">
        <v>146</v>
      </c>
      <c r="B58" s="64" t="s">
        <v>18</v>
      </c>
      <c r="C58" s="125"/>
      <c r="D58" s="70">
        <f>IF(AND(C$57&lt;&gt;"",SUM(C58)&lt;&gt;0),C58/SUM(C$57)*100,"")</f>
      </c>
      <c r="E58" s="2"/>
    </row>
    <row r="59" spans="1:5" ht="18" customHeight="1">
      <c r="A59" s="62" t="s">
        <v>146</v>
      </c>
      <c r="B59" s="177" t="s">
        <v>8</v>
      </c>
      <c r="C59" s="125"/>
      <c r="D59" s="70">
        <f>IF(AND(C$57&lt;&gt;"",SUM(C59)&lt;&gt;0),C59/SUM(C$57)*100,"")</f>
      </c>
      <c r="E59" s="2"/>
    </row>
    <row r="60" spans="1:5" ht="18" customHeight="1" thickBot="1">
      <c r="A60" s="58" t="s">
        <v>147</v>
      </c>
      <c r="B60" s="59" t="s">
        <v>191</v>
      </c>
      <c r="C60" s="87">
        <f>IF(OR(C57&lt;&gt;"",C59&lt;&gt;"",C58&lt;&gt;""),SUM(C57)-SUM(C58,C59),"")</f>
      </c>
      <c r="D60" s="88">
        <f>IF(AND(C$57&lt;&gt;"",SUM(C60)&lt;&gt;0),C60/SUM(C$57)*100,"")</f>
      </c>
      <c r="E60" s="2"/>
    </row>
    <row r="61" spans="1:5" ht="4.5" customHeight="1" thickTop="1">
      <c r="A61" s="74"/>
      <c r="B61" s="75"/>
      <c r="C61" s="76"/>
      <c r="D61" s="109"/>
      <c r="E61" s="2"/>
    </row>
    <row r="62" spans="1:5" ht="4.5" customHeight="1">
      <c r="A62" s="77"/>
      <c r="B62" s="78"/>
      <c r="C62" s="79"/>
      <c r="D62" s="110"/>
      <c r="E62" s="2"/>
    </row>
    <row r="63" spans="1:5" ht="4.5" customHeight="1">
      <c r="A63" s="96"/>
      <c r="B63" s="96"/>
      <c r="C63" s="96"/>
      <c r="D63" s="96"/>
      <c r="E63" s="2"/>
    </row>
    <row r="64" spans="1:5" ht="18" customHeight="1">
      <c r="A64" s="182" t="s">
        <v>9</v>
      </c>
      <c r="B64" s="55"/>
      <c r="C64" s="56" t="s">
        <v>192</v>
      </c>
      <c r="D64" s="57"/>
      <c r="E64" s="2"/>
    </row>
    <row r="65" spans="1:5" ht="18" customHeight="1">
      <c r="A65" s="80" t="s">
        <v>193</v>
      </c>
      <c r="B65" s="126"/>
      <c r="C65" s="123"/>
      <c r="D65" s="385"/>
      <c r="E65" s="2"/>
    </row>
    <row r="66" spans="1:5" ht="18" customHeight="1">
      <c r="A66" s="80" t="s">
        <v>194</v>
      </c>
      <c r="B66" s="126"/>
      <c r="C66" s="123"/>
      <c r="D66" s="386"/>
      <c r="E66" s="2"/>
    </row>
    <row r="67" spans="1:5" ht="18" customHeight="1">
      <c r="A67" s="62" t="s">
        <v>195</v>
      </c>
      <c r="B67" s="126"/>
      <c r="C67" s="123"/>
      <c r="D67" s="386"/>
      <c r="E67" s="2"/>
    </row>
    <row r="68" spans="1:5" ht="18" customHeight="1">
      <c r="A68" s="62" t="s">
        <v>196</v>
      </c>
      <c r="B68" s="126"/>
      <c r="C68" s="123"/>
      <c r="D68" s="386"/>
      <c r="E68" s="2"/>
    </row>
    <row r="69" spans="1:5" ht="18" customHeight="1">
      <c r="A69" s="62" t="s">
        <v>197</v>
      </c>
      <c r="B69" s="126"/>
      <c r="C69" s="125"/>
      <c r="D69" s="386"/>
      <c r="E69" s="2"/>
    </row>
    <row r="70" spans="1:5" ht="18" customHeight="1" thickBot="1">
      <c r="A70" s="58" t="s">
        <v>147</v>
      </c>
      <c r="B70" s="59" t="s">
        <v>254</v>
      </c>
      <c r="C70" s="60">
        <f>IF(SUM(C65:C69)&lt;&gt;0,SUM(C65:C69),"")</f>
      </c>
      <c r="D70" s="387"/>
      <c r="E70" s="2"/>
    </row>
    <row r="71" spans="1:5" ht="9.75" customHeight="1" thickTop="1">
      <c r="A71" s="63"/>
      <c r="B71" s="63"/>
      <c r="C71" s="63"/>
      <c r="D71" s="63"/>
      <c r="E71" s="2"/>
    </row>
    <row r="72" spans="1:5" ht="9.75" customHeight="1">
      <c r="A72" s="63"/>
      <c r="B72" s="63"/>
      <c r="C72" s="63"/>
      <c r="D72" s="63"/>
      <c r="E72" s="2"/>
    </row>
    <row r="73" spans="1:5" ht="9.75" customHeight="1">
      <c r="A73" s="63"/>
      <c r="B73" s="63"/>
      <c r="C73" s="63"/>
      <c r="D73" s="63"/>
      <c r="E73" s="2"/>
    </row>
    <row r="74" spans="1:5" ht="9.75" customHeight="1">
      <c r="A74" s="63"/>
      <c r="B74" s="63"/>
      <c r="C74" s="63"/>
      <c r="D74" s="63"/>
      <c r="E74" s="2"/>
    </row>
    <row r="75" spans="1:5" ht="9.75" customHeight="1">
      <c r="A75" s="90"/>
      <c r="B75" s="90"/>
      <c r="C75" s="91"/>
      <c r="D75" s="91"/>
      <c r="E75" s="2"/>
    </row>
    <row r="76" spans="1:5" ht="12.75">
      <c r="A76" s="34" t="s">
        <v>35</v>
      </c>
      <c r="B76" s="92"/>
      <c r="C76" s="54"/>
      <c r="D76" s="151" t="str">
        <f>Liquidität!R49</f>
        <v>© Sparkasse Heidelberg 2008 - V2.51 - Vordruck 8003</v>
      </c>
      <c r="E76" s="2"/>
    </row>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sheetData>
  <sheetProtection password="E729" sheet="1" objects="1" scenarios="1"/>
  <mergeCells count="2">
    <mergeCell ref="D65:D70"/>
    <mergeCell ref="A1:D1"/>
  </mergeCells>
  <conditionalFormatting sqref="A1:D1">
    <cfRule type="cellIs" priority="1" dxfId="0" operator="equal" stopIfTrue="1">
      <formula>"Bitte den Namen des Unternehmens bei der Rentabilitätsvorschau eingeben"</formula>
    </cfRule>
  </conditionalFormatting>
  <dataValidations count="1">
    <dataValidation type="decimal" allowBlank="1" showInputMessage="1" showErrorMessage="1" sqref="C6:C7 C13:C15 C21:C22 C28:C29 C34 C38 C43:C48 C53 C58:C59 C65:C69">
      <formula1>-999999999.99</formula1>
      <formula2>999999999.99</formula2>
    </dataValidation>
  </dataValidations>
  <printOptions horizontalCentered="1"/>
  <pageMargins left="0.7874015748031497" right="0.5905511811023623" top="0.5905511811023623" bottom="0.5905511811023623" header="0.5905511811023623" footer="0.590551181102362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70"/>
  <sheetViews>
    <sheetView showGridLines="0" zoomScalePageLayoutView="0" workbookViewId="0" topLeftCell="A1">
      <selection activeCell="D6" sqref="D6"/>
    </sheetView>
  </sheetViews>
  <sheetFormatPr defaultColWidth="0" defaultRowHeight="12.75" zeroHeight="1"/>
  <cols>
    <col min="1" max="1" width="3.7109375" style="2" customWidth="1"/>
    <col min="2" max="2" width="50.7109375" style="2" customWidth="1"/>
    <col min="3" max="3" width="28.7109375" style="2" customWidth="1"/>
    <col min="4" max="4" width="16.7109375" style="2" customWidth="1"/>
    <col min="5" max="5" width="10.7109375" style="36" customWidth="1"/>
    <col min="6" max="6" width="0.2890625" style="51" customWidth="1"/>
    <col min="7" max="16384" width="0" style="37" hidden="1" customWidth="1"/>
  </cols>
  <sheetData>
    <row r="1" spans="1:5" ht="24" customHeight="1">
      <c r="A1" s="325" t="s">
        <v>33</v>
      </c>
      <c r="B1" s="325"/>
      <c r="C1" s="325"/>
      <c r="D1" s="325"/>
      <c r="E1" s="325"/>
    </row>
    <row r="2" spans="1:6" s="8" customFormat="1" ht="7.5" customHeight="1">
      <c r="A2" s="389"/>
      <c r="B2" s="389"/>
      <c r="C2" s="389"/>
      <c r="D2" s="389"/>
      <c r="E2" s="389"/>
      <c r="F2" s="2"/>
    </row>
    <row r="3" spans="1:6" s="85" customFormat="1" ht="24" customHeight="1">
      <c r="A3" s="81" t="s">
        <v>47</v>
      </c>
      <c r="B3" s="81"/>
      <c r="C3" s="81"/>
      <c r="D3" s="81"/>
      <c r="E3" s="89" t="s">
        <v>11</v>
      </c>
      <c r="F3" s="84"/>
    </row>
    <row r="4" spans="1:6" s="8" customFormat="1" ht="7.5" customHeight="1">
      <c r="A4" s="332"/>
      <c r="B4" s="332"/>
      <c r="C4" s="332"/>
      <c r="D4" s="332"/>
      <c r="E4" s="332"/>
      <c r="F4" s="2"/>
    </row>
    <row r="5" spans="1:6" ht="15.75" customHeight="1">
      <c r="A5" s="420" t="s">
        <v>60</v>
      </c>
      <c r="B5" s="420"/>
      <c r="C5" s="421"/>
      <c r="D5" s="56" t="s">
        <v>167</v>
      </c>
      <c r="E5" s="252"/>
      <c r="F5" s="2"/>
    </row>
    <row r="6" spans="1:6" ht="15.75" customHeight="1">
      <c r="A6" s="105" t="s">
        <v>145</v>
      </c>
      <c r="B6" s="399" t="s">
        <v>40</v>
      </c>
      <c r="C6" s="400"/>
      <c r="D6" s="128"/>
      <c r="E6" s="248" t="s">
        <v>42</v>
      </c>
      <c r="F6" s="2"/>
    </row>
    <row r="7" spans="1:6" ht="15.75" customHeight="1">
      <c r="A7" s="105" t="s">
        <v>145</v>
      </c>
      <c r="B7" s="401" t="s">
        <v>62</v>
      </c>
      <c r="C7" s="402"/>
      <c r="D7" s="128"/>
      <c r="E7" s="248" t="s">
        <v>42</v>
      </c>
      <c r="F7" s="2"/>
    </row>
    <row r="8" spans="1:6" ht="15.75" customHeight="1">
      <c r="A8" s="105" t="s">
        <v>145</v>
      </c>
      <c r="B8" s="401" t="s">
        <v>46</v>
      </c>
      <c r="C8" s="402"/>
      <c r="D8" s="128"/>
      <c r="E8" s="248" t="s">
        <v>42</v>
      </c>
      <c r="F8" s="2"/>
    </row>
    <row r="9" spans="1:6" ht="15.75" customHeight="1">
      <c r="A9" s="105" t="s">
        <v>145</v>
      </c>
      <c r="B9" s="403" t="s">
        <v>49</v>
      </c>
      <c r="C9" s="404"/>
      <c r="D9" s="128"/>
      <c r="E9" s="249" t="s">
        <v>42</v>
      </c>
      <c r="F9" s="2"/>
    </row>
    <row r="10" spans="1:6" s="8" customFormat="1" ht="15.75" customHeight="1" thickBot="1">
      <c r="A10" s="58" t="s">
        <v>147</v>
      </c>
      <c r="B10" s="395" t="s">
        <v>41</v>
      </c>
      <c r="C10" s="396"/>
      <c r="D10" s="60">
        <f>IF(SUM(D6:D9),SUM(D6:D9),"")</f>
      </c>
      <c r="E10" s="275" t="s">
        <v>42</v>
      </c>
      <c r="F10" s="2"/>
    </row>
    <row r="11" spans="1:6" s="8" customFormat="1" ht="15.75" customHeight="1" thickBot="1" thickTop="1">
      <c r="A11" s="269" t="s">
        <v>153</v>
      </c>
      <c r="B11" s="397" t="s">
        <v>43</v>
      </c>
      <c r="C11" s="398"/>
      <c r="D11" s="270">
        <f>IF(D10&lt;&gt;"",D10*12,"")</f>
      </c>
      <c r="E11" s="274" t="s">
        <v>42</v>
      </c>
      <c r="F11" s="2"/>
    </row>
    <row r="12" spans="1:6" s="267" customFormat="1" ht="6" customHeight="1" thickTop="1">
      <c r="A12" s="271"/>
      <c r="B12" s="407"/>
      <c r="C12" s="407"/>
      <c r="D12" s="268"/>
      <c r="E12" s="266"/>
      <c r="F12" s="272"/>
    </row>
    <row r="13" spans="1:6" ht="15.75" customHeight="1" thickBot="1">
      <c r="A13" s="294" t="s">
        <v>153</v>
      </c>
      <c r="B13" s="390" t="s">
        <v>51</v>
      </c>
      <c r="C13" s="391"/>
      <c r="D13" s="273"/>
      <c r="E13" s="293" t="s">
        <v>50</v>
      </c>
      <c r="F13" s="2"/>
    </row>
    <row r="14" spans="1:6" s="8" customFormat="1" ht="6" customHeight="1" thickTop="1">
      <c r="A14" s="95"/>
      <c r="B14" s="392"/>
      <c r="C14" s="392"/>
      <c r="D14" s="95"/>
      <c r="E14" s="95"/>
      <c r="F14" s="26"/>
    </row>
    <row r="15" spans="1:6" s="8" customFormat="1" ht="3" customHeight="1">
      <c r="A15" s="253"/>
      <c r="B15" s="393"/>
      <c r="C15" s="393"/>
      <c r="D15" s="253"/>
      <c r="E15" s="253"/>
      <c r="F15" s="26"/>
    </row>
    <row r="16" spans="1:6" s="8" customFormat="1" ht="6" customHeight="1">
      <c r="A16" s="90"/>
      <c r="B16" s="394"/>
      <c r="C16" s="394"/>
      <c r="D16" s="90"/>
      <c r="E16" s="90"/>
      <c r="F16" s="26"/>
    </row>
    <row r="17" spans="1:6" ht="15.75" customHeight="1">
      <c r="A17" s="420" t="s">
        <v>61</v>
      </c>
      <c r="B17" s="420"/>
      <c r="C17" s="421"/>
      <c r="D17" s="56" t="s">
        <v>167</v>
      </c>
      <c r="E17" s="258" t="s">
        <v>144</v>
      </c>
      <c r="F17" s="2"/>
    </row>
    <row r="18" spans="1:6" ht="15.75" customHeight="1">
      <c r="A18" s="104" t="s">
        <v>145</v>
      </c>
      <c r="B18" s="405" t="s">
        <v>57</v>
      </c>
      <c r="C18" s="406"/>
      <c r="D18" s="127"/>
      <c r="E18" s="255">
        <f aca="true" t="shared" si="0" ref="E18:E32">IF(D18&lt;&gt;0,D18/$D$33*100,"")</f>
      </c>
      <c r="F18" s="2"/>
    </row>
    <row r="19" spans="1:6" ht="15.75" customHeight="1">
      <c r="A19" s="105" t="s">
        <v>145</v>
      </c>
      <c r="B19" s="401" t="s">
        <v>198</v>
      </c>
      <c r="C19" s="402"/>
      <c r="D19" s="128"/>
      <c r="E19" s="255">
        <f t="shared" si="0"/>
      </c>
      <c r="F19" s="2"/>
    </row>
    <row r="20" spans="1:6" ht="15.75" customHeight="1">
      <c r="A20" s="105" t="s">
        <v>145</v>
      </c>
      <c r="B20" s="401" t="s">
        <v>58</v>
      </c>
      <c r="C20" s="402"/>
      <c r="D20" s="128"/>
      <c r="E20" s="255">
        <f t="shared" si="0"/>
      </c>
      <c r="F20" s="2"/>
    </row>
    <row r="21" spans="1:6" ht="15.75" customHeight="1">
      <c r="A21" s="105" t="s">
        <v>145</v>
      </c>
      <c r="B21" s="401" t="s">
        <v>59</v>
      </c>
      <c r="C21" s="402"/>
      <c r="D21" s="128"/>
      <c r="E21" s="255">
        <f t="shared" si="0"/>
      </c>
      <c r="F21" s="2"/>
    </row>
    <row r="22" spans="1:6" ht="15.75" customHeight="1">
      <c r="A22" s="105" t="s">
        <v>145</v>
      </c>
      <c r="B22" s="401" t="s">
        <v>201</v>
      </c>
      <c r="C22" s="402"/>
      <c r="D22" s="128"/>
      <c r="E22" s="255">
        <f t="shared" si="0"/>
      </c>
      <c r="F22" s="2"/>
    </row>
    <row r="23" spans="1:6" ht="15.75" customHeight="1">
      <c r="A23" s="105" t="s">
        <v>145</v>
      </c>
      <c r="B23" s="401" t="s">
        <v>202</v>
      </c>
      <c r="C23" s="402"/>
      <c r="D23" s="128"/>
      <c r="E23" s="255">
        <f t="shared" si="0"/>
      </c>
      <c r="F23" s="2"/>
    </row>
    <row r="24" spans="1:6" ht="15.75" customHeight="1">
      <c r="A24" s="105" t="s">
        <v>145</v>
      </c>
      <c r="B24" s="401" t="s">
        <v>203</v>
      </c>
      <c r="C24" s="402"/>
      <c r="D24" s="128"/>
      <c r="E24" s="255">
        <f t="shared" si="0"/>
      </c>
      <c r="F24" s="2"/>
    </row>
    <row r="25" spans="1:6" ht="15.75" customHeight="1">
      <c r="A25" s="105" t="s">
        <v>145</v>
      </c>
      <c r="B25" s="401" t="s">
        <v>204</v>
      </c>
      <c r="C25" s="402"/>
      <c r="D25" s="128"/>
      <c r="E25" s="255">
        <f t="shared" si="0"/>
      </c>
      <c r="F25" s="2"/>
    </row>
    <row r="26" spans="1:6" ht="15.75" customHeight="1">
      <c r="A26" s="105" t="s">
        <v>145</v>
      </c>
      <c r="B26" s="401" t="s">
        <v>205</v>
      </c>
      <c r="C26" s="402"/>
      <c r="D26" s="128"/>
      <c r="E26" s="255">
        <f t="shared" si="0"/>
      </c>
      <c r="F26" s="2"/>
    </row>
    <row r="27" spans="1:6" ht="15.75" customHeight="1">
      <c r="A27" s="105" t="s">
        <v>145</v>
      </c>
      <c r="B27" s="408" t="s">
        <v>206</v>
      </c>
      <c r="C27" s="409"/>
      <c r="D27" s="128"/>
      <c r="E27" s="255">
        <f t="shared" si="0"/>
      </c>
      <c r="F27" s="2"/>
    </row>
    <row r="28" spans="1:6" ht="15.75" customHeight="1">
      <c r="A28" s="105" t="s">
        <v>145</v>
      </c>
      <c r="B28" s="401" t="s">
        <v>199</v>
      </c>
      <c r="C28" s="402"/>
      <c r="D28" s="128"/>
      <c r="E28" s="255">
        <f t="shared" si="0"/>
      </c>
      <c r="F28" s="2"/>
    </row>
    <row r="29" spans="1:6" ht="15.75" customHeight="1">
      <c r="A29" s="105" t="s">
        <v>145</v>
      </c>
      <c r="B29" s="401" t="s">
        <v>200</v>
      </c>
      <c r="C29" s="402"/>
      <c r="D29" s="128"/>
      <c r="E29" s="255">
        <f t="shared" si="0"/>
      </c>
      <c r="F29" s="2"/>
    </row>
    <row r="30" spans="1:6" ht="15.75" customHeight="1">
      <c r="A30" s="105" t="s">
        <v>145</v>
      </c>
      <c r="B30" s="401" t="s">
        <v>207</v>
      </c>
      <c r="C30" s="402"/>
      <c r="D30" s="128"/>
      <c r="E30" s="255">
        <f t="shared" si="0"/>
      </c>
      <c r="F30" s="2"/>
    </row>
    <row r="31" spans="1:6" ht="15.75" customHeight="1">
      <c r="A31" s="105" t="s">
        <v>145</v>
      </c>
      <c r="B31" s="401" t="s">
        <v>208</v>
      </c>
      <c r="C31" s="402"/>
      <c r="D31" s="128"/>
      <c r="E31" s="255">
        <f t="shared" si="0"/>
      </c>
      <c r="F31" s="2"/>
    </row>
    <row r="32" spans="1:6" ht="15.75" customHeight="1">
      <c r="A32" s="105" t="s">
        <v>145</v>
      </c>
      <c r="B32" s="403" t="s">
        <v>209</v>
      </c>
      <c r="C32" s="404"/>
      <c r="D32" s="128"/>
      <c r="E32" s="255">
        <f t="shared" si="0"/>
      </c>
      <c r="F32" s="2"/>
    </row>
    <row r="33" spans="1:6" s="8" customFormat="1" ht="15.75" customHeight="1" thickBot="1">
      <c r="A33" s="58" t="s">
        <v>147</v>
      </c>
      <c r="B33" s="395" t="s">
        <v>210</v>
      </c>
      <c r="C33" s="396"/>
      <c r="D33" s="60">
        <f>IF(SUM(D18:D32)&lt;&gt;0,SUM(D18:D32),"")</f>
      </c>
      <c r="E33" s="106">
        <v>100</v>
      </c>
      <c r="F33" s="2"/>
    </row>
    <row r="34" spans="1:6" s="8" customFormat="1" ht="15.75" customHeight="1" thickBot="1" thickTop="1">
      <c r="A34" s="256" t="s">
        <v>153</v>
      </c>
      <c r="B34" s="410" t="s">
        <v>211</v>
      </c>
      <c r="C34" s="411"/>
      <c r="D34" s="257">
        <f>IF(D33&lt;&gt;"",D33*12,"")</f>
      </c>
      <c r="E34" s="265"/>
      <c r="F34" s="2"/>
    </row>
    <row r="35" spans="1:6" s="8" customFormat="1" ht="6" customHeight="1" thickTop="1">
      <c r="A35" s="90"/>
      <c r="B35" s="412"/>
      <c r="C35" s="412"/>
      <c r="D35" s="90"/>
      <c r="E35" s="90"/>
      <c r="F35" s="2"/>
    </row>
    <row r="36" spans="1:6" ht="15.75" customHeight="1">
      <c r="A36" s="420" t="s">
        <v>212</v>
      </c>
      <c r="B36" s="420"/>
      <c r="C36" s="421"/>
      <c r="D36" s="56" t="s">
        <v>167</v>
      </c>
      <c r="E36" s="258" t="s">
        <v>144</v>
      </c>
      <c r="F36" s="2"/>
    </row>
    <row r="37" spans="1:6" ht="15.75" customHeight="1">
      <c r="A37" s="104" t="s">
        <v>145</v>
      </c>
      <c r="B37" s="405" t="s">
        <v>213</v>
      </c>
      <c r="C37" s="406"/>
      <c r="D37" s="129"/>
      <c r="E37" s="255">
        <f>IF(D37&lt;&gt;0,D37/$D$41*100,"")</f>
      </c>
      <c r="F37" s="2"/>
    </row>
    <row r="38" spans="1:6" ht="15.75" customHeight="1">
      <c r="A38" s="104" t="s">
        <v>145</v>
      </c>
      <c r="B38" s="408" t="s">
        <v>214</v>
      </c>
      <c r="C38" s="409"/>
      <c r="D38" s="128"/>
      <c r="E38" s="255">
        <f>IF(D38&lt;&gt;0,D38/$D$41*100,"")</f>
      </c>
      <c r="F38" s="2"/>
    </row>
    <row r="39" spans="1:6" ht="15.75" customHeight="1">
      <c r="A39" s="105" t="s">
        <v>145</v>
      </c>
      <c r="B39" s="401" t="s">
        <v>207</v>
      </c>
      <c r="C39" s="402"/>
      <c r="D39" s="128"/>
      <c r="E39" s="255">
        <f>IF(D39&lt;&gt;0,D39/$D$41*100,"")</f>
      </c>
      <c r="F39" s="2"/>
    </row>
    <row r="40" spans="1:6" ht="15.75" customHeight="1">
      <c r="A40" s="105" t="s">
        <v>145</v>
      </c>
      <c r="B40" s="403" t="s">
        <v>106</v>
      </c>
      <c r="C40" s="404"/>
      <c r="D40" s="128"/>
      <c r="E40" s="255">
        <f>IF(D40&lt;&gt;0,D40/$D$41*100,"")</f>
      </c>
      <c r="F40" s="2"/>
    </row>
    <row r="41" spans="1:6" s="8" customFormat="1" ht="15.75" customHeight="1" thickBot="1">
      <c r="A41" s="58" t="s">
        <v>147</v>
      </c>
      <c r="B41" s="395" t="s">
        <v>215</v>
      </c>
      <c r="C41" s="396"/>
      <c r="D41" s="60">
        <f>IF(SUM(D37:D40)&lt;&gt;0,SUM(D37:D40),"")</f>
      </c>
      <c r="E41" s="106">
        <v>100</v>
      </c>
      <c r="F41" s="2"/>
    </row>
    <row r="42" spans="1:6" s="8" customFormat="1" ht="15.75" customHeight="1" thickBot="1" thickTop="1">
      <c r="A42" s="256" t="s">
        <v>153</v>
      </c>
      <c r="B42" s="410" t="s">
        <v>216</v>
      </c>
      <c r="C42" s="411"/>
      <c r="D42" s="257">
        <f>IF(D41&lt;&gt;"",D41*4,"")</f>
      </c>
      <c r="E42" s="265"/>
      <c r="F42" s="2"/>
    </row>
    <row r="43" spans="1:6" s="8" customFormat="1" ht="6" customHeight="1" thickTop="1">
      <c r="A43" s="90"/>
      <c r="B43" s="412"/>
      <c r="C43" s="412"/>
      <c r="D43" s="90"/>
      <c r="E43" s="90"/>
      <c r="F43" s="2"/>
    </row>
    <row r="44" spans="1:6" ht="15.75" customHeight="1">
      <c r="A44" s="420" t="s">
        <v>217</v>
      </c>
      <c r="B44" s="420"/>
      <c r="C44" s="421"/>
      <c r="D44" s="56" t="s">
        <v>167</v>
      </c>
      <c r="E44" s="258" t="s">
        <v>144</v>
      </c>
      <c r="F44" s="2"/>
    </row>
    <row r="45" spans="1:6" ht="15.75" customHeight="1">
      <c r="A45" s="104" t="s">
        <v>145</v>
      </c>
      <c r="B45" s="413" t="s">
        <v>218</v>
      </c>
      <c r="C45" s="414"/>
      <c r="D45" s="129"/>
      <c r="E45" s="255">
        <f>IF(D45&lt;&gt;0,D45/$D$48*100,"")</f>
      </c>
      <c r="F45" s="2"/>
    </row>
    <row r="46" spans="1:6" ht="15.75" customHeight="1">
      <c r="A46" s="105" t="s">
        <v>145</v>
      </c>
      <c r="B46" s="401" t="s">
        <v>207</v>
      </c>
      <c r="C46" s="402"/>
      <c r="D46" s="128"/>
      <c r="E46" s="255">
        <f>IF(D46&lt;&gt;0,D46/$D$48*100,"")</f>
      </c>
      <c r="F46" s="2"/>
    </row>
    <row r="47" spans="1:6" ht="15.75" customHeight="1">
      <c r="A47" s="105" t="s">
        <v>145</v>
      </c>
      <c r="B47" s="403" t="s">
        <v>111</v>
      </c>
      <c r="C47" s="404"/>
      <c r="D47" s="128"/>
      <c r="E47" s="255">
        <f>IF(D47&lt;&gt;0,D47/$D$48*100,"")</f>
      </c>
      <c r="F47" s="2"/>
    </row>
    <row r="48" spans="1:6" s="8" customFormat="1" ht="15.75" customHeight="1" thickBot="1">
      <c r="A48" s="58" t="s">
        <v>147</v>
      </c>
      <c r="B48" s="395" t="s">
        <v>219</v>
      </c>
      <c r="C48" s="396"/>
      <c r="D48" s="60">
        <f>IF(SUM(D45:D47)&lt;&gt;0,SUM(D45:D47),"")</f>
      </c>
      <c r="E48" s="106">
        <v>100</v>
      </c>
      <c r="F48" s="2"/>
    </row>
    <row r="49" spans="1:6" s="8" customFormat="1" ht="15.75" customHeight="1" thickBot="1" thickTop="1">
      <c r="A49" s="256" t="s">
        <v>153</v>
      </c>
      <c r="B49" s="410" t="s">
        <v>220</v>
      </c>
      <c r="C49" s="411"/>
      <c r="D49" s="257">
        <f>IF(D48&lt;&gt;"",D48*2,"")</f>
      </c>
      <c r="E49" s="265"/>
      <c r="F49" s="2"/>
    </row>
    <row r="50" spans="1:6" s="8" customFormat="1" ht="6" customHeight="1" thickTop="1">
      <c r="A50" s="90"/>
      <c r="B50" s="412"/>
      <c r="C50" s="412"/>
      <c r="D50" s="90"/>
      <c r="E50" s="90"/>
      <c r="F50" s="2"/>
    </row>
    <row r="51" spans="1:6" ht="15.75" customHeight="1">
      <c r="A51" s="420" t="s">
        <v>221</v>
      </c>
      <c r="B51" s="420"/>
      <c r="C51" s="421"/>
      <c r="D51" s="56" t="s">
        <v>167</v>
      </c>
      <c r="E51" s="258" t="s">
        <v>144</v>
      </c>
      <c r="F51" s="2"/>
    </row>
    <row r="52" spans="1:6" ht="15.75" customHeight="1">
      <c r="A52" s="104" t="s">
        <v>145</v>
      </c>
      <c r="B52" s="413" t="s">
        <v>222</v>
      </c>
      <c r="C52" s="414"/>
      <c r="D52" s="129"/>
      <c r="E52" s="255">
        <f>IF(D52&lt;&gt;0,D52/$D$57*100,"")</f>
      </c>
      <c r="F52" s="2"/>
    </row>
    <row r="53" spans="1:6" ht="15.75" customHeight="1">
      <c r="A53" s="105" t="s">
        <v>145</v>
      </c>
      <c r="B53" s="401" t="s">
        <v>207</v>
      </c>
      <c r="C53" s="402"/>
      <c r="D53" s="128"/>
      <c r="E53" s="255">
        <f>IF(D53&lt;&gt;0,D53/$D$57*100,"")</f>
      </c>
      <c r="F53" s="2"/>
    </row>
    <row r="54" spans="1:6" ht="15.75" customHeight="1">
      <c r="A54" s="105" t="s">
        <v>145</v>
      </c>
      <c r="B54" s="401" t="s">
        <v>223</v>
      </c>
      <c r="C54" s="402"/>
      <c r="D54" s="128"/>
      <c r="E54" s="255">
        <f>IF(D54&lt;&gt;0,D54/$D$57*100,"")</f>
      </c>
      <c r="F54" s="2"/>
    </row>
    <row r="55" spans="1:6" ht="15.75" customHeight="1">
      <c r="A55" s="105" t="s">
        <v>145</v>
      </c>
      <c r="B55" s="408" t="s">
        <v>79</v>
      </c>
      <c r="C55" s="409"/>
      <c r="D55" s="128"/>
      <c r="E55" s="255">
        <f>IF(D55&lt;&gt;0,D55/$D$57*100,"")</f>
      </c>
      <c r="F55" s="2"/>
    </row>
    <row r="56" spans="1:6" ht="15.75" customHeight="1">
      <c r="A56" s="261" t="s">
        <v>145</v>
      </c>
      <c r="B56" s="415" t="s">
        <v>112</v>
      </c>
      <c r="C56" s="416"/>
      <c r="D56" s="262"/>
      <c r="E56" s="263">
        <f>IF(D56&lt;&gt;0,D56/$D$57*100,"")</f>
      </c>
      <c r="F56" s="2"/>
    </row>
    <row r="57" spans="1:6" s="8" customFormat="1" ht="15.75" customHeight="1" thickBot="1">
      <c r="A57" s="259" t="s">
        <v>153</v>
      </c>
      <c r="B57" s="417" t="s">
        <v>220</v>
      </c>
      <c r="C57" s="418"/>
      <c r="D57" s="260">
        <f>IF(SUM(D52:D56)&lt;&gt;0,SUM(D52:D56),"")</f>
      </c>
      <c r="E57" s="264">
        <v>100</v>
      </c>
      <c r="F57" s="2"/>
    </row>
    <row r="58" spans="1:6" s="8" customFormat="1" ht="6" customHeight="1" thickTop="1">
      <c r="A58" s="95"/>
      <c r="B58" s="422"/>
      <c r="C58" s="422"/>
      <c r="D58" s="95"/>
      <c r="E58" s="95"/>
      <c r="F58" s="2"/>
    </row>
    <row r="59" spans="1:6" s="8" customFormat="1" ht="6" customHeight="1">
      <c r="A59" s="276"/>
      <c r="B59" s="423"/>
      <c r="C59" s="423"/>
      <c r="D59" s="276"/>
      <c r="E59" s="276"/>
      <c r="F59" s="2"/>
    </row>
    <row r="60" spans="1:6" s="8" customFormat="1" ht="6" customHeight="1" thickBot="1">
      <c r="A60" s="95"/>
      <c r="B60" s="424"/>
      <c r="C60" s="424"/>
      <c r="D60" s="95"/>
      <c r="E60" s="95"/>
      <c r="F60" s="2"/>
    </row>
    <row r="61" spans="1:6" s="8" customFormat="1" ht="15.75" customHeight="1" thickBot="1" thickTop="1">
      <c r="A61" s="250" t="s">
        <v>153</v>
      </c>
      <c r="B61" s="425" t="s">
        <v>224</v>
      </c>
      <c r="C61" s="426"/>
      <c r="D61" s="251">
        <f>IF(SUM(D57,D49,D42,D34)&lt;&gt;0,SUM(D57,D49,D42,D34),"")</f>
      </c>
      <c r="E61" s="254"/>
      <c r="F61" s="2"/>
    </row>
    <row r="62" spans="1:6" s="281" customFormat="1" ht="10.5" customHeight="1" thickTop="1">
      <c r="A62" s="277"/>
      <c r="C62" s="284"/>
      <c r="D62" s="285"/>
      <c r="E62" s="286"/>
      <c r="F62" s="280"/>
    </row>
    <row r="63" spans="1:6" s="281" customFormat="1" ht="10.5" customHeight="1">
      <c r="A63" s="277"/>
      <c r="C63" s="419" t="s">
        <v>55</v>
      </c>
      <c r="D63" s="419"/>
      <c r="E63" s="419"/>
      <c r="F63" s="280"/>
    </row>
    <row r="64" spans="1:6" s="281" customFormat="1" ht="10.5" customHeight="1">
      <c r="A64" s="277"/>
      <c r="C64" s="291" t="s">
        <v>52</v>
      </c>
      <c r="D64" s="287">
        <f>IF(D61&lt;&gt;"",SUM(D61),"")</f>
      </c>
      <c r="E64" s="288" t="s">
        <v>56</v>
      </c>
      <c r="F64" s="280"/>
    </row>
    <row r="65" spans="1:6" s="281" customFormat="1" ht="10.5" customHeight="1">
      <c r="A65" s="277"/>
      <c r="C65" s="291" t="s">
        <v>53</v>
      </c>
      <c r="D65" s="287">
        <f>IF(D11&lt;&gt;"",SUM(D11),"")</f>
      </c>
      <c r="E65" s="288" t="s">
        <v>56</v>
      </c>
      <c r="F65" s="280"/>
    </row>
    <row r="66" spans="1:6" s="281" customFormat="1" ht="10.5" customHeight="1" thickBot="1">
      <c r="A66" s="277"/>
      <c r="C66" s="292" t="s">
        <v>54</v>
      </c>
      <c r="D66" s="289">
        <f>IF(OR(D64&lt;&gt;"",D65&lt;&gt;""),SUM(D64)-SUM(D65),"")</f>
      </c>
      <c r="E66" s="290" t="s">
        <v>56</v>
      </c>
      <c r="F66" s="280"/>
    </row>
    <row r="67" spans="1:6" s="281" customFormat="1" ht="18" customHeight="1" thickTop="1">
      <c r="A67" s="277"/>
      <c r="C67" s="282"/>
      <c r="D67" s="278"/>
      <c r="E67" s="279"/>
      <c r="F67" s="280"/>
    </row>
    <row r="68" spans="1:6" ht="12.75">
      <c r="A68" s="34" t="s">
        <v>35</v>
      </c>
      <c r="B68" s="34"/>
      <c r="C68" s="283"/>
      <c r="D68" s="54"/>
      <c r="E68" s="151" t="str">
        <f>Investitionen!D76</f>
        <v>© Sparkasse Heidelberg 2008 - V2.51 - Vordruck 8003</v>
      </c>
      <c r="F68" s="2"/>
    </row>
    <row r="69" spans="1:6" ht="12.75" hidden="1">
      <c r="A69" s="388"/>
      <c r="B69" s="388"/>
      <c r="C69" s="388"/>
      <c r="D69" s="388"/>
      <c r="E69" s="388"/>
      <c r="F69" s="2"/>
    </row>
    <row r="70" spans="1:6" ht="12.75" hidden="1">
      <c r="A70" s="388"/>
      <c r="B70" s="388"/>
      <c r="C70" s="388"/>
      <c r="D70" s="388"/>
      <c r="E70" s="388"/>
      <c r="F70" s="2"/>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1.25" customHeight="1" hidden="1"/>
  </sheetData>
  <sheetProtection password="E729" sheet="1" objects="1" scenarios="1"/>
  <mergeCells count="63">
    <mergeCell ref="C63:E63"/>
    <mergeCell ref="A17:C17"/>
    <mergeCell ref="A5:C5"/>
    <mergeCell ref="A36:C36"/>
    <mergeCell ref="A44:C44"/>
    <mergeCell ref="A51:C51"/>
    <mergeCell ref="B58:C58"/>
    <mergeCell ref="B59:C59"/>
    <mergeCell ref="B60:C60"/>
    <mergeCell ref="B61:C61"/>
    <mergeCell ref="B54:C54"/>
    <mergeCell ref="B55:C55"/>
    <mergeCell ref="B56:C56"/>
    <mergeCell ref="B57:C57"/>
    <mergeCell ref="B50:C50"/>
    <mergeCell ref="B52:C52"/>
    <mergeCell ref="B53:C53"/>
    <mergeCell ref="B46:C46"/>
    <mergeCell ref="B47:C47"/>
    <mergeCell ref="B48:C48"/>
    <mergeCell ref="B49:C49"/>
    <mergeCell ref="B42:C42"/>
    <mergeCell ref="B43:C43"/>
    <mergeCell ref="B45:C45"/>
    <mergeCell ref="B38:C38"/>
    <mergeCell ref="B39:C39"/>
    <mergeCell ref="B40:C40"/>
    <mergeCell ref="B41:C41"/>
    <mergeCell ref="B34:C34"/>
    <mergeCell ref="B35:C35"/>
    <mergeCell ref="B37:C37"/>
    <mergeCell ref="B32:C32"/>
    <mergeCell ref="B33:C33"/>
    <mergeCell ref="B26:C26"/>
    <mergeCell ref="B27:C27"/>
    <mergeCell ref="B28:C28"/>
    <mergeCell ref="B29:C29"/>
    <mergeCell ref="B22:C22"/>
    <mergeCell ref="B23:C23"/>
    <mergeCell ref="B24:C24"/>
    <mergeCell ref="B25:C25"/>
    <mergeCell ref="B12:C12"/>
    <mergeCell ref="A69:E69"/>
    <mergeCell ref="B20:C20"/>
    <mergeCell ref="B21:C21"/>
    <mergeCell ref="B30:C30"/>
    <mergeCell ref="B31:C31"/>
    <mergeCell ref="B6:C6"/>
    <mergeCell ref="B7:C7"/>
    <mergeCell ref="B8:C8"/>
    <mergeCell ref="B9:C9"/>
    <mergeCell ref="B18:C18"/>
    <mergeCell ref="B19:C19"/>
    <mergeCell ref="A70:E70"/>
    <mergeCell ref="A1:E1"/>
    <mergeCell ref="A2:E2"/>
    <mergeCell ref="A4:E4"/>
    <mergeCell ref="B13:C13"/>
    <mergeCell ref="B14:C14"/>
    <mergeCell ref="B15:C15"/>
    <mergeCell ref="B16:C16"/>
    <mergeCell ref="B10:C10"/>
    <mergeCell ref="B11:C11"/>
  </mergeCells>
  <conditionalFormatting sqref="A1:E1">
    <cfRule type="cellIs" priority="1" dxfId="0" operator="equal" stopIfTrue="1">
      <formula>"&gt;&gt;&gt; Bitte geben Sie hier Ihren Namen ein &lt;&lt;&lt;"</formula>
    </cfRule>
  </conditionalFormatting>
  <dataValidations count="1">
    <dataValidation type="decimal" allowBlank="1" showInputMessage="1" showErrorMessage="1" sqref="D52:D56 D45:D47 D37:D40 D18:D32">
      <formula1>-99999.99</formula1>
      <formula2>99999.99</formula2>
    </dataValidation>
  </dataValidations>
  <printOptions horizontalCentered="1"/>
  <pageMargins left="0.7874015748031497" right="0.5905511811023623" top="0.5905511811023623" bottom="0.5905511811023623" header="0.5905511811023623" footer="0.5905511811023623"/>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S0356023 - Ralf Uhrig - App. HD</dc:creator>
  <cp:keywords/>
  <dc:description/>
  <cp:lastModifiedBy>Stieglitz Sandra</cp:lastModifiedBy>
  <cp:lastPrinted>2011-10-19T15:09:23Z</cp:lastPrinted>
  <dcterms:created xsi:type="dcterms:W3CDTF">2004-05-25T08:54:50Z</dcterms:created>
  <dcterms:modified xsi:type="dcterms:W3CDTF">2020-03-31T15:01:51Z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-76557772</vt:i4>
  </property>
  <property fmtid="{D5CDD505-2E9C-101B-9397-08002B2CF9AE}" pid="3" name="_EmailSubject">
    <vt:lpwstr>[Virus checked]</vt:lpwstr>
  </property>
  <property fmtid="{D5CDD505-2E9C-101B-9397-08002B2CF9AE}" pid="4" name="_AuthorEmail">
    <vt:lpwstr>paranoya@goldmail.de</vt:lpwstr>
  </property>
  <property fmtid="{D5CDD505-2E9C-101B-9397-08002B2CF9AE}" pid="5" name="_AuthorEmailDisplayName">
    <vt:lpwstr>Paranoya</vt:lpwstr>
  </property>
  <property fmtid="{D5CDD505-2E9C-101B-9397-08002B2CF9AE}" pid="6" name="_ReviewingToolsShownOnce">
    <vt:lpwstr/>
  </property>
</Properties>
</file>